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elope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#"/>
    <numFmt numFmtId="165" formatCode="#,##0.000"/>
    <numFmt numFmtId="166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6202B"/>
      <sz val="10"/>
    </font>
    <font>
      <name val="Arial"/>
      <b val="1"/>
      <color rgb="001E3A5F"/>
      <sz val="10"/>
    </font>
    <font>
      <name val="Arial"/>
      <color rgb="005A6874"/>
      <sz val="9"/>
    </font>
    <font>
      <name val="Arial"/>
      <color rgb="005A6874"/>
      <sz val="10"/>
    </font>
    <font>
      <name val="Arial"/>
      <i val="1"/>
      <color rgb="005A6874"/>
      <sz val="9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0" fontId="7" fillId="4" borderId="0" pivotButton="0" quotePrefix="0" xfId="0"/>
    <xf numFmtId="3" fontId="7" fillId="4" borderId="1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pivotButton="0" quotePrefix="0" xfId="0"/>
    <xf numFmtId="165" fontId="9" fillId="0" borderId="0" applyAlignment="1" pivotButton="0" quotePrefix="0" xfId="0">
      <alignment horizontal="right" vertical="center"/>
    </xf>
    <xf numFmtId="0" fontId="7" fillId="0" borderId="0" pivotButton="0" quotePrefix="0" xfId="0"/>
    <xf numFmtId="0" fontId="10" fillId="0" borderId="0" pivotButton="0" quotePrefix="0" xfId="0"/>
    <xf numFmtId="166" fontId="4" fillId="0" borderId="2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13" fillId="0" borderId="0" pivotButton="0" quotePrefix="0" xfId="0"/>
    <xf numFmtId="0" fontId="14" fillId="0" borderId="0" pivotButton="0" quotePrefix="0" xfId="0"/>
    <xf numFmtId="0" fontId="11" fillId="0" borderId="0" pivotButton="0" quotePrefix="0" xfId="0"/>
    <xf numFmtId="0" fontId="4" fillId="0" borderId="2" pivotButton="0" quotePrefix="0" xfId="0"/>
    <xf numFmtId="0" fontId="10" fillId="0" borderId="2" pivotButton="0" quotePrefix="0" xfId="0"/>
    <xf numFmtId="0" fontId="4" fillId="0" borderId="2" applyAlignment="1" pivotButton="0" quotePrefix="0" xfId="0">
      <alignment horizontal="right" vertical="center"/>
    </xf>
    <xf numFmtId="0" fontId="9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3" customWidth="1" min="4" max="4"/>
    <col width="13" customWidth="1" min="5" max="5"/>
    <col width="14" customWidth="1" min="6" max="6"/>
    <col width="13" customWidth="1" min="7" max="7"/>
    <col width="13" customWidth="1" min="8" max="8"/>
  </cols>
  <sheetData>
    <row r="1" ht="22" customHeight="1">
      <c r="A1" s="1" t="inlineStr">
        <is>
          <t>Exterior Envelope Sheet</t>
        </is>
      </c>
    </row>
    <row r="2">
      <c r="A2" s="2" t="inlineStr">
        <is>
          <t>Walls, roof and gutters, one elevation at a time.</t>
        </is>
      </c>
    </row>
    <row r="4">
      <c r="A4" s="3" t="inlineStr">
        <is>
          <t>Property</t>
        </is>
      </c>
      <c r="B4" s="4" t="n"/>
      <c r="D4" s="3" t="inlineStr">
        <is>
          <t>Date</t>
        </is>
      </c>
      <c r="E4" s="4" t="n"/>
      <c r="G4" s="3" t="inlineStr">
        <is>
          <t>Supplier</t>
        </is>
      </c>
      <c r="H4" s="4" t="n"/>
    </row>
    <row r="6">
      <c r="A6" s="5" t="inlineStr">
        <is>
          <t>1 · Walls, elevation by elevation</t>
        </is>
      </c>
    </row>
    <row r="7" ht="20" customHeight="1">
      <c r="A7" s="6" t="inlineStr">
        <is>
          <t>Elevation</t>
        </is>
      </c>
      <c r="B7" s="6" t="inlineStr">
        <is>
          <t>Length ft</t>
        </is>
      </c>
      <c r="C7" s="6" t="inlineStr">
        <is>
          <t>Height ft</t>
        </is>
      </c>
      <c r="D7" s="6" t="inlineStr">
        <is>
          <t>Gross sq ft</t>
        </is>
      </c>
      <c r="E7" s="6" t="inlineStr">
        <is>
          <t>Gable sq ft</t>
        </is>
      </c>
      <c r="F7" s="6" t="inlineStr">
        <is>
          <t>Openings sq ft</t>
        </is>
      </c>
      <c r="G7" s="6" t="inlineStr">
        <is>
          <t>Net sq ft</t>
        </is>
      </c>
    </row>
    <row r="8">
      <c r="A8" s="4" t="inlineStr">
        <is>
          <t>Front</t>
        </is>
      </c>
      <c r="B8" s="7" t="n">
        <v>30</v>
      </c>
      <c r="C8" s="7" t="n">
        <v>9</v>
      </c>
      <c r="D8" s="8">
        <f>IF(AND(N(B8)&gt;0,N(C8)&gt;0),B8*C8,"")</f>
        <v/>
      </c>
      <c r="E8" s="9" t="n">
        <v>90</v>
      </c>
      <c r="F8" s="9" t="n">
        <v>48</v>
      </c>
      <c r="G8" s="8">
        <f>IF(N(D8)&gt;0,D8+N(E8)-N(F8),"")</f>
        <v/>
      </c>
    </row>
    <row r="9">
      <c r="A9" s="4" t="n"/>
      <c r="B9" s="7" t="n"/>
      <c r="C9" s="7" t="n"/>
      <c r="D9" s="8">
        <f>IF(AND(N(B9)&gt;0,N(C9)&gt;0),B9*C9,"")</f>
        <v/>
      </c>
      <c r="E9" s="9" t="n"/>
      <c r="F9" s="9" t="n"/>
      <c r="G9" s="8">
        <f>IF(N(D9)&gt;0,D9+N(E9)-N(F9),"")</f>
        <v/>
      </c>
    </row>
    <row r="10">
      <c r="A10" s="4" t="n"/>
      <c r="B10" s="7" t="n"/>
      <c r="C10" s="7" t="n"/>
      <c r="D10" s="8">
        <f>IF(AND(N(B10)&gt;0,N(C10)&gt;0),B10*C10,"")</f>
        <v/>
      </c>
      <c r="E10" s="9" t="n"/>
      <c r="F10" s="9" t="n"/>
      <c r="G10" s="8">
        <f>IF(N(D10)&gt;0,D10+N(E10)-N(F10),"")</f>
        <v/>
      </c>
    </row>
    <row r="11">
      <c r="A11" s="4" t="n"/>
      <c r="B11" s="7" t="n"/>
      <c r="C11" s="7" t="n"/>
      <c r="D11" s="8">
        <f>IF(AND(N(B11)&gt;0,N(C11)&gt;0),B11*C11,"")</f>
        <v/>
      </c>
      <c r="E11" s="9" t="n"/>
      <c r="F11" s="9" t="n"/>
      <c r="G11" s="8">
        <f>IF(N(D11)&gt;0,D11+N(E11)-N(F11),"")</f>
        <v/>
      </c>
    </row>
    <row r="12">
      <c r="A12" s="4" t="n"/>
      <c r="B12" s="7" t="n"/>
      <c r="C12" s="7" t="n"/>
      <c r="D12" s="8">
        <f>IF(AND(N(B12)&gt;0,N(C12)&gt;0),B12*C12,"")</f>
        <v/>
      </c>
      <c r="E12" s="9" t="n"/>
      <c r="F12" s="9" t="n"/>
      <c r="G12" s="8">
        <f>IF(N(D12)&gt;0,D12+N(E12)-N(F12),"")</f>
        <v/>
      </c>
    </row>
    <row r="13">
      <c r="A13" s="4" t="n"/>
      <c r="B13" s="7" t="n"/>
      <c r="C13" s="7" t="n"/>
      <c r="D13" s="8">
        <f>IF(AND(N(B13)&gt;0,N(C13)&gt;0),B13*C13,"")</f>
        <v/>
      </c>
      <c r="E13" s="9" t="n"/>
      <c r="F13" s="9" t="n"/>
      <c r="G13" s="8">
        <f>IF(N(D13)&gt;0,D13+N(E13)-N(F13),"")</f>
        <v/>
      </c>
    </row>
    <row r="14">
      <c r="A14" s="4" t="n"/>
      <c r="B14" s="7" t="n"/>
      <c r="C14" s="7" t="n"/>
      <c r="D14" s="8">
        <f>IF(AND(N(B14)&gt;0,N(C14)&gt;0),B14*C14,"")</f>
        <v/>
      </c>
      <c r="E14" s="9" t="n"/>
      <c r="F14" s="9" t="n"/>
      <c r="G14" s="8">
        <f>IF(N(D14)&gt;0,D14+N(E14)-N(F14),"")</f>
        <v/>
      </c>
    </row>
    <row r="15">
      <c r="A15" s="10" t="inlineStr">
        <is>
          <t>Total</t>
        </is>
      </c>
      <c r="D15" s="11">
        <f>SUM(D8:D14)</f>
        <v/>
      </c>
      <c r="G15" s="11">
        <f>SUM(G8:G14)</f>
        <v/>
      </c>
    </row>
    <row r="17">
      <c r="A17" s="5" t="inlineStr">
        <is>
          <t>2 · Roof planes</t>
        </is>
      </c>
    </row>
    <row r="18" ht="20" customHeight="1">
      <c r="A18" s="6" t="inlineStr">
        <is>
          <t>Plane</t>
        </is>
      </c>
      <c r="B18" s="6" t="inlineStr">
        <is>
          <t>Eave length ft</t>
        </is>
      </c>
      <c r="C18" s="6" t="inlineStr">
        <is>
          <t>Run ft</t>
        </is>
      </c>
      <c r="D18" s="6" t="inlineStr">
        <is>
          <t>Pitch</t>
        </is>
      </c>
      <c r="E18" s="6" t="inlineStr">
        <is>
          <t>Factor</t>
        </is>
      </c>
      <c r="F18" s="6" t="inlineStr">
        <is>
          <t>True sq ft</t>
        </is>
      </c>
    </row>
    <row r="19">
      <c r="A19" s="4" t="inlineStr">
        <is>
          <t>South slope</t>
        </is>
      </c>
      <c r="B19" s="7" t="n">
        <v>32</v>
      </c>
      <c r="C19" s="7" t="n">
        <v>14</v>
      </c>
      <c r="D19" s="4" t="inlineStr">
        <is>
          <t>6/12</t>
        </is>
      </c>
      <c r="E19" s="12">
        <f>IFERROR(INDEX($B$26:$B$34,MATCH(D19,$A$26:$A$34,0)),"")</f>
        <v/>
      </c>
      <c r="F19" s="8">
        <f>IF(AND(N(B19)&gt;0,N(C19)&gt;0,N(E19)&gt;0),B19*C19*E19,"")</f>
        <v/>
      </c>
    </row>
    <row r="20">
      <c r="A20" s="4" t="n"/>
      <c r="B20" s="7" t="n"/>
      <c r="C20" s="7" t="n"/>
      <c r="D20" s="4" t="n"/>
      <c r="E20" s="12">
        <f>IFERROR(INDEX($B$26:$B$34,MATCH(D20,$A$26:$A$34,0)),"")</f>
        <v/>
      </c>
      <c r="F20" s="8">
        <f>IF(AND(N(B20)&gt;0,N(C20)&gt;0,N(E20)&gt;0),B20*C20*E20,"")</f>
        <v/>
      </c>
    </row>
    <row r="21">
      <c r="A21" s="4" t="n"/>
      <c r="B21" s="7" t="n"/>
      <c r="C21" s="7" t="n"/>
      <c r="D21" s="4" t="n"/>
      <c r="E21" s="12">
        <f>IFERROR(INDEX($B$26:$B$34,MATCH(D21,$A$26:$A$34,0)),"")</f>
        <v/>
      </c>
      <c r="F21" s="8">
        <f>IF(AND(N(B21)&gt;0,N(C21)&gt;0,N(E21)&gt;0),B21*C21*E21,"")</f>
        <v/>
      </c>
    </row>
    <row r="22">
      <c r="A22" s="4" t="n"/>
      <c r="B22" s="7" t="n"/>
      <c r="C22" s="7" t="n"/>
      <c r="D22" s="4" t="n"/>
      <c r="E22" s="12">
        <f>IFERROR(INDEX($B$26:$B$34,MATCH(D22,$A$26:$A$34,0)),"")</f>
        <v/>
      </c>
      <c r="F22" s="8">
        <f>IF(AND(N(B22)&gt;0,N(C22)&gt;0,N(E22)&gt;0),B22*C22*E22,"")</f>
        <v/>
      </c>
    </row>
    <row r="23">
      <c r="A23" s="4" t="n"/>
      <c r="B23" s="7" t="n"/>
      <c r="C23" s="7" t="n"/>
      <c r="D23" s="4" t="n"/>
      <c r="E23" s="12">
        <f>IFERROR(INDEX($B$26:$B$34,MATCH(D23,$A$26:$A$34,0)),"")</f>
        <v/>
      </c>
      <c r="F23" s="8">
        <f>IF(AND(N(B23)&gt;0,N(C23)&gt;0,N(E23)&gt;0),B23*C23*E23,"")</f>
        <v/>
      </c>
    </row>
    <row r="25">
      <c r="A25" s="13" t="inlineStr">
        <is>
          <t>Pitch factors</t>
        </is>
      </c>
    </row>
    <row r="26">
      <c r="A26" s="14" t="inlineStr">
        <is>
          <t>3/12</t>
        </is>
      </c>
      <c r="B26" s="15" t="n">
        <v>1.031</v>
      </c>
    </row>
    <row r="27">
      <c r="A27" s="14" t="inlineStr">
        <is>
          <t>4/12</t>
        </is>
      </c>
      <c r="B27" s="15" t="n">
        <v>1.054</v>
      </c>
    </row>
    <row r="28">
      <c r="A28" s="14" t="inlineStr">
        <is>
          <t>5/12</t>
        </is>
      </c>
      <c r="B28" s="15" t="n">
        <v>1.083</v>
      </c>
    </row>
    <row r="29">
      <c r="A29" s="14" t="inlineStr">
        <is>
          <t>6/12</t>
        </is>
      </c>
      <c r="B29" s="15" t="n">
        <v>1.118</v>
      </c>
    </row>
    <row r="30">
      <c r="A30" s="14" t="inlineStr">
        <is>
          <t>7/12</t>
        </is>
      </c>
      <c r="B30" s="15" t="n">
        <v>1.158</v>
      </c>
    </row>
    <row r="31">
      <c r="A31" s="14" t="inlineStr">
        <is>
          <t>8/12</t>
        </is>
      </c>
      <c r="B31" s="15" t="n">
        <v>1.202</v>
      </c>
    </row>
    <row r="32">
      <c r="A32" s="14" t="inlineStr">
        <is>
          <t>9/12</t>
        </is>
      </c>
      <c r="B32" s="15" t="n">
        <v>1.25</v>
      </c>
    </row>
    <row r="33">
      <c r="A33" s="14" t="inlineStr">
        <is>
          <t>10/12</t>
        </is>
      </c>
      <c r="B33" s="15" t="n">
        <v>1.302</v>
      </c>
    </row>
    <row r="34">
      <c r="A34" s="14" t="inlineStr">
        <is>
          <t>12/12</t>
        </is>
      </c>
      <c r="B34" s="15" t="n">
        <v>1.414</v>
      </c>
    </row>
    <row r="36">
      <c r="A36" s="16" t="inlineStr">
        <is>
          <t>Roof total (sq ft)</t>
        </is>
      </c>
      <c r="B36" s="11">
        <f>SUM(F19:F23)</f>
        <v/>
      </c>
    </row>
    <row r="37">
      <c r="A37" s="17" t="inlineStr">
        <is>
          <t>Roofing squares</t>
        </is>
      </c>
      <c r="B37" s="18">
        <f>IF(N(B36)&gt;0,ROUND(B36/100,1),"")</f>
        <v/>
      </c>
    </row>
    <row r="39">
      <c r="A39" s="5" t="inlineStr">
        <is>
          <t>3 · Gutters</t>
        </is>
      </c>
    </row>
    <row r="40">
      <c r="A40" s="17" t="inlineStr">
        <is>
          <t>Total gutter run (ft)</t>
        </is>
      </c>
      <c r="B40" s="9" t="n">
        <v>96</v>
      </c>
    </row>
    <row r="41">
      <c r="A41" s="17" t="inlineStr">
        <is>
          <t>Roof area draining into it (sq ft)</t>
        </is>
      </c>
      <c r="B41" s="9" t="n">
        <v>1400</v>
      </c>
    </row>
    <row r="42">
      <c r="A42" s="17" t="inlineStr">
        <is>
          <t>10 ft sections</t>
        </is>
      </c>
      <c r="B42" s="8">
        <f>IF(N(B40)&gt;0,CEILING(B40/10,1),"")</f>
        <v/>
      </c>
    </row>
    <row r="43">
      <c r="A43" s="17" t="inlineStr">
        <is>
          <t>Hangers (at 24 in.)</t>
        </is>
      </c>
      <c r="B43" s="8">
        <f>IF(N(B40)&gt;0,CEILING(B40/2,1),"")</f>
        <v/>
      </c>
    </row>
    <row r="44">
      <c r="A44" s="17" t="inlineStr">
        <is>
          <t>Downspouts by run (1 per 35 ft)</t>
        </is>
      </c>
      <c r="B44" s="8">
        <f>IF(N(B40)&gt;0,CEILING(B40/35,1),"")</f>
        <v/>
      </c>
    </row>
    <row r="45">
      <c r="A45" s="17" t="inlineStr">
        <is>
          <t>Downspouts by area (1 per 700 sq ft)</t>
        </is>
      </c>
      <c r="B45" s="8">
        <f>IF(N(B41)&gt;0,CEILING(B41/700,1),"")</f>
        <v/>
      </c>
    </row>
    <row r="46">
      <c r="A46" s="17" t="inlineStr">
        <is>
          <t>Downspouts to fit</t>
        </is>
      </c>
      <c r="B46" s="8">
        <f>IF(N(B42)=0,"",MAX(B44,B45))</f>
        <v/>
      </c>
    </row>
    <row r="48" ht="26" customHeight="1">
      <c r="A48" s="19" t="inlineStr">
        <is>
          <t>Shaded cells are the ones you fill in. Everything else calculates itself — row 8 is an example, type over it or delete it. Type the pitch exactly as it appears in the list, for example 6/12.</t>
        </is>
      </c>
    </row>
    <row r="50">
      <c r="A50" s="13" t="inlineStr">
        <is>
          <t>Two things the estimate usually misses</t>
        </is>
      </c>
    </row>
    <row r="51" ht="14" customHeight="1">
      <c r="A51" s="20" t="inlineStr">
        <is>
          <t>•  A gable is half its base times its height — a 30 ft wide gable rising 6 ft is 90 sq ft.</t>
        </is>
      </c>
    </row>
    <row r="52" ht="14" customHeight="1">
      <c r="A52" s="20" t="inlineStr">
        <is>
          <t>•  Footprint is not roof area. A 6/12 roof is 12% more material than the ground it covers.</t>
        </is>
      </c>
    </row>
    <row r="53" ht="14" customHeight="1">
      <c r="A53" s="20" t="inlineStr">
        <is>
          <t>•  Deduct only the large openings. A window under about 20 sq ft is eaten by the offcuts.</t>
        </is>
      </c>
    </row>
    <row r="54" ht="14" customHeight="1">
      <c r="A54" s="20" t="inlineStr">
        <is>
          <t>•  Take the larger of the two downspout counts, not the average.</t>
        </is>
      </c>
    </row>
    <row r="56">
      <c r="A56" s="21" t="inlineStr">
        <is>
          <t>Exterior envelope sheet · free from onetripdiy.com/printables/</t>
        </is>
      </c>
    </row>
  </sheetData>
  <mergeCells count="6">
    <mergeCell ref="A56:G56"/>
    <mergeCell ref="A53:G53"/>
    <mergeCell ref="A48:G48"/>
    <mergeCell ref="A54:G54"/>
    <mergeCell ref="A52:G52"/>
    <mergeCell ref="A51:G5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22" t="inlineStr">
        <is>
          <t>Coverage figures</t>
        </is>
      </c>
    </row>
    <row r="2">
      <c r="A2" s="23" t="inlineStr">
        <is>
          <t>Taken from the calculator named in the last column. The figure on the package you are holding always wins.</t>
        </is>
      </c>
    </row>
    <row r="4" ht="20" customHeight="1">
      <c r="A4" s="6" t="inlineStr">
        <is>
          <t>Material</t>
        </is>
      </c>
      <c r="B4" s="6" t="inlineStr">
        <is>
          <t>One package covers</t>
        </is>
      </c>
      <c r="C4" s="6" t="inlineStr">
        <is>
          <t>Figure</t>
        </is>
      </c>
      <c r="D4" s="6" t="inlineStr">
        <is>
          <t>Unit</t>
        </is>
      </c>
      <c r="E4" s="6" t="inlineStr">
        <is>
          <t>Calculator</t>
        </is>
      </c>
    </row>
    <row r="5">
      <c r="A5" s="24" t="inlineStr">
        <is>
          <t>Drywall 4 × 8 ft</t>
        </is>
      </c>
      <c r="B5" s="25" t="inlineStr">
        <is>
          <t>one sheet</t>
        </is>
      </c>
      <c r="C5" s="26" t="n">
        <v>32</v>
      </c>
      <c r="D5" s="25" t="inlineStr">
        <is>
          <t>sq ft</t>
        </is>
      </c>
      <c r="E5" s="27" t="inlineStr">
        <is>
          <t>onetripdiy.com/drywall-calculator/</t>
        </is>
      </c>
    </row>
    <row r="6">
      <c r="A6" s="24" t="inlineStr">
        <is>
          <t>Drywall 4 × 10 ft</t>
        </is>
      </c>
      <c r="B6" s="25" t="inlineStr">
        <is>
          <t>one sheet</t>
        </is>
      </c>
      <c r="C6" s="26" t="n">
        <v>40</v>
      </c>
      <c r="D6" s="25" t="inlineStr">
        <is>
          <t>sq ft</t>
        </is>
      </c>
      <c r="E6" s="27" t="inlineStr">
        <is>
          <t>onetripdiy.com/drywall-calculator/</t>
        </is>
      </c>
    </row>
    <row r="7">
      <c r="A7" s="24" t="inlineStr">
        <is>
          <t>Drywall 4 × 12 ft</t>
        </is>
      </c>
      <c r="B7" s="25" t="inlineStr">
        <is>
          <t>one sheet</t>
        </is>
      </c>
      <c r="C7" s="26" t="n">
        <v>48</v>
      </c>
      <c r="D7" s="25" t="inlineStr">
        <is>
          <t>sq ft</t>
        </is>
      </c>
      <c r="E7" s="27" t="inlineStr">
        <is>
          <t>onetripdiy.com/drywall-calculator/</t>
        </is>
      </c>
    </row>
    <row r="8">
      <c r="A8" s="24" t="inlineStr">
        <is>
          <t>Paint — 400 sq ft</t>
        </is>
      </c>
      <c r="B8" s="25" t="inlineStr">
        <is>
          <t>one gallon, one coat</t>
        </is>
      </c>
      <c r="C8" s="26" t="n">
        <v>400</v>
      </c>
      <c r="D8" s="25" t="inlineStr">
        <is>
          <t>sq ft</t>
        </is>
      </c>
      <c r="E8" s="27" t="inlineStr">
        <is>
          <t>onetripdiy.com/paint-calculator/</t>
        </is>
      </c>
    </row>
    <row r="9">
      <c r="A9" s="24" t="inlineStr">
        <is>
          <t>Paint — 350 sq ft</t>
        </is>
      </c>
      <c r="B9" s="25" t="inlineStr">
        <is>
          <t>one gallon, one coat</t>
        </is>
      </c>
      <c r="C9" s="26" t="n">
        <v>350</v>
      </c>
      <c r="D9" s="25" t="inlineStr">
        <is>
          <t>sq ft</t>
        </is>
      </c>
      <c r="E9" s="27" t="inlineStr">
        <is>
          <t>onetripdiy.com/paint-calculator/</t>
        </is>
      </c>
    </row>
    <row r="10">
      <c r="A10" s="24" t="inlineStr">
        <is>
          <t>Paint — 300 sq ft</t>
        </is>
      </c>
      <c r="B10" s="25" t="inlineStr">
        <is>
          <t>one gallon, one coat</t>
        </is>
      </c>
      <c r="C10" s="26" t="n">
        <v>300</v>
      </c>
      <c r="D10" s="25" t="inlineStr">
        <is>
          <t>sq ft</t>
        </is>
      </c>
      <c r="E10" s="27" t="inlineStr">
        <is>
          <t>onetripdiy.com/paint-calculator/</t>
        </is>
      </c>
    </row>
    <row r="11">
      <c r="A11" s="24" t="inlineStr">
        <is>
          <t>Brick — Modular</t>
        </is>
      </c>
      <c r="B11" s="25" t="inlineStr">
        <is>
          <t>one sq ft of wall</t>
        </is>
      </c>
      <c r="C11" s="26" t="n">
        <v>6.86</v>
      </c>
      <c r="D11" s="25" t="inlineStr">
        <is>
          <t>bricks</t>
        </is>
      </c>
      <c r="E11" s="27" t="inlineStr">
        <is>
          <t>onetripdiy.com/brick-calculator/</t>
        </is>
      </c>
    </row>
    <row r="12">
      <c r="A12" s="24" t="inlineStr">
        <is>
          <t>Brick — Standard</t>
        </is>
      </c>
      <c r="B12" s="25" t="inlineStr">
        <is>
          <t>one sq ft of wall</t>
        </is>
      </c>
      <c r="C12" s="26" t="n">
        <v>6.55</v>
      </c>
      <c r="D12" s="25" t="inlineStr">
        <is>
          <t>bricks</t>
        </is>
      </c>
      <c r="E12" s="27" t="inlineStr">
        <is>
          <t>onetripdiy.com/brick-calculator/</t>
        </is>
      </c>
    </row>
    <row r="13">
      <c r="A13" s="24" t="inlineStr">
        <is>
          <t>Brick — Queen</t>
        </is>
      </c>
      <c r="B13" s="25" t="inlineStr">
        <is>
          <t>one sq ft of wall</t>
        </is>
      </c>
      <c r="C13" s="26" t="n">
        <v>5.76</v>
      </c>
      <c r="D13" s="25" t="inlineStr">
        <is>
          <t>bricks</t>
        </is>
      </c>
      <c r="E13" s="27" t="inlineStr">
        <is>
          <t>onetripdiy.com/brick-calculator/</t>
        </is>
      </c>
    </row>
    <row r="14">
      <c r="A14" s="24" t="inlineStr">
        <is>
          <t>Brick — King</t>
        </is>
      </c>
      <c r="B14" s="25" t="inlineStr">
        <is>
          <t>one sq ft of wall</t>
        </is>
      </c>
      <c r="C14" s="26" t="n">
        <v>4.8</v>
      </c>
      <c r="D14" s="25" t="inlineStr">
        <is>
          <t>bricks</t>
        </is>
      </c>
      <c r="E14" s="27" t="inlineStr">
        <is>
          <t>onetripdiy.com/brick-calculator/</t>
        </is>
      </c>
    </row>
    <row r="15">
      <c r="A15" s="24" t="inlineStr">
        <is>
          <t>Brick — Utility</t>
        </is>
      </c>
      <c r="B15" s="25" t="inlineStr">
        <is>
          <t>one sq ft of wall</t>
        </is>
      </c>
      <c r="C15" s="26" t="n">
        <v>3</v>
      </c>
      <c r="D15" s="25" t="inlineStr">
        <is>
          <t>bricks</t>
        </is>
      </c>
      <c r="E15" s="27" t="inlineStr">
        <is>
          <t>onetripdiy.com/brick-calculator/</t>
        </is>
      </c>
    </row>
    <row r="16">
      <c r="A16" s="24" t="inlineStr">
        <is>
          <t>Block — 8 or 6 in. thick</t>
        </is>
      </c>
      <c r="B16" s="25" t="inlineStr">
        <is>
          <t>one sq ft of wall</t>
        </is>
      </c>
      <c r="C16" s="26" t="n">
        <v>1.125</v>
      </c>
      <c r="D16" s="25" t="inlineStr">
        <is>
          <t>blocks</t>
        </is>
      </c>
      <c r="E16" s="27" t="inlineStr">
        <is>
          <t>onetripdiy.com/concrete-block-calculator/</t>
        </is>
      </c>
    </row>
    <row r="17">
      <c r="A17" s="24" t="inlineStr">
        <is>
          <t>Block — 8 × 8 × 24 in.</t>
        </is>
      </c>
      <c r="B17" s="25" t="inlineStr">
        <is>
          <t>one sq ft of wall</t>
        </is>
      </c>
      <c r="C17" s="26" t="n">
        <v>0.75</v>
      </c>
      <c r="D17" s="25" t="inlineStr">
        <is>
          <t>blocks</t>
        </is>
      </c>
      <c r="E17" s="27" t="inlineStr">
        <is>
          <t>onetripdiy.com/concrete-block-calculator/</t>
        </is>
      </c>
    </row>
    <row r="18">
      <c r="A18" s="24" t="inlineStr">
        <is>
          <t>Block — 8 × 4 × 16 in.</t>
        </is>
      </c>
      <c r="B18" s="25" t="inlineStr">
        <is>
          <t>one sq ft of wall</t>
        </is>
      </c>
      <c r="C18" s="26" t="n">
        <v>2.25</v>
      </c>
      <c r="D18" s="25" t="inlineStr">
        <is>
          <t>blocks</t>
        </is>
      </c>
      <c r="E18" s="27" t="inlineStr">
        <is>
          <t>onetripdiy.com/concrete-block-calculator/</t>
        </is>
      </c>
    </row>
    <row r="19">
      <c r="A19" s="24" t="inlineStr">
        <is>
          <t>Siding — 5 1/4 in. fiber cement</t>
        </is>
      </c>
      <c r="B19" s="25" t="inlineStr">
        <is>
          <t>one 12 ft plank</t>
        </is>
      </c>
      <c r="C19" s="26" t="n">
        <v>4</v>
      </c>
      <c r="D19" s="25" t="inlineStr">
        <is>
          <t>sq ft</t>
        </is>
      </c>
      <c r="E19" s="27" t="inlineStr">
        <is>
          <t>onetripdiy.com/siding-calculator/</t>
        </is>
      </c>
    </row>
    <row r="20">
      <c r="A20" s="24" t="inlineStr">
        <is>
          <t>Siding — 6 1/4 in. fiber cement</t>
        </is>
      </c>
      <c r="B20" s="25" t="inlineStr">
        <is>
          <t>one 12 ft plank</t>
        </is>
      </c>
      <c r="C20" s="26" t="n">
        <v>5</v>
      </c>
      <c r="D20" s="25" t="inlineStr">
        <is>
          <t>sq ft</t>
        </is>
      </c>
      <c r="E20" s="27" t="inlineStr">
        <is>
          <t>onetripdiy.com/siding-calculator/</t>
        </is>
      </c>
    </row>
    <row r="21">
      <c r="A21" s="24" t="inlineStr">
        <is>
          <t>Siding — 7 1/4 in. fiber cement</t>
        </is>
      </c>
      <c r="B21" s="25" t="inlineStr">
        <is>
          <t>one 12 ft plank</t>
        </is>
      </c>
      <c r="C21" s="26" t="n">
        <v>6</v>
      </c>
      <c r="D21" s="25" t="inlineStr">
        <is>
          <t>sq ft</t>
        </is>
      </c>
      <c r="E21" s="27" t="inlineStr">
        <is>
          <t>onetripdiy.com/siding-calculator/</t>
        </is>
      </c>
    </row>
    <row r="22">
      <c r="A22" s="24" t="inlineStr">
        <is>
          <t>Siding — 8 1/4 in. fiber cement</t>
        </is>
      </c>
      <c r="B22" s="25" t="inlineStr">
        <is>
          <t>one 12 ft plank</t>
        </is>
      </c>
      <c r="C22" s="26" t="n">
        <v>7</v>
      </c>
      <c r="D22" s="25" t="inlineStr">
        <is>
          <t>sq ft</t>
        </is>
      </c>
      <c r="E22" s="27" t="inlineStr">
        <is>
          <t>onetripdiy.com/siding-calculator/</t>
        </is>
      </c>
    </row>
    <row r="23">
      <c r="A23" s="24" t="inlineStr">
        <is>
          <t>Siding — 9 1/4 in. fiber cement</t>
        </is>
      </c>
      <c r="B23" s="25" t="inlineStr">
        <is>
          <t>one 12 ft plank</t>
        </is>
      </c>
      <c r="C23" s="26" t="n">
        <v>8</v>
      </c>
      <c r="D23" s="25" t="inlineStr">
        <is>
          <t>sq ft</t>
        </is>
      </c>
      <c r="E23" s="27" t="inlineStr">
        <is>
          <t>onetripdiy.com/siding-calculator/</t>
        </is>
      </c>
    </row>
    <row r="24">
      <c r="A24" s="24" t="inlineStr">
        <is>
          <t>Siding — 12 in. fiber cement</t>
        </is>
      </c>
      <c r="B24" s="25" t="inlineStr">
        <is>
          <t>one 12 ft plank</t>
        </is>
      </c>
      <c r="C24" s="26" t="n">
        <v>10.75</v>
      </c>
      <c r="D24" s="25" t="inlineStr">
        <is>
          <t>sq ft</t>
        </is>
      </c>
      <c r="E24" s="27" t="inlineStr">
        <is>
          <t>onetripdiy.com/siding-calculator/</t>
        </is>
      </c>
    </row>
    <row r="25">
      <c r="A25" s="24" t="inlineStr">
        <is>
          <t>Shiplap — 1 × 4 shiplap</t>
        </is>
      </c>
      <c r="B25" s="25" t="inlineStr">
        <is>
          <t>one 8 ft board</t>
        </is>
      </c>
      <c r="C25" s="26" t="n">
        <v>2.08</v>
      </c>
      <c r="D25" s="25" t="inlineStr">
        <is>
          <t>sq ft</t>
        </is>
      </c>
      <c r="E25" s="27" t="inlineStr">
        <is>
          <t>onetripdiy.com/shiplap-calculator/</t>
        </is>
      </c>
    </row>
    <row r="26">
      <c r="A26" s="24" t="inlineStr">
        <is>
          <t>Shiplap — 1 × 6 shiplap</t>
        </is>
      </c>
      <c r="B26" s="25" t="inlineStr">
        <is>
          <t>one 8 ft board</t>
        </is>
      </c>
      <c r="C26" s="26" t="n">
        <v>3.33</v>
      </c>
      <c r="D26" s="25" t="inlineStr">
        <is>
          <t>sq ft</t>
        </is>
      </c>
      <c r="E26" s="27" t="inlineStr">
        <is>
          <t>onetripdiy.com/shiplap-calculator/</t>
        </is>
      </c>
    </row>
    <row r="27">
      <c r="A27" s="24" t="inlineStr">
        <is>
          <t>Shiplap — 1 × 6 nickel gap</t>
        </is>
      </c>
      <c r="B27" s="25" t="inlineStr">
        <is>
          <t>one 8 ft board</t>
        </is>
      </c>
      <c r="C27" s="26" t="n">
        <v>3.42</v>
      </c>
      <c r="D27" s="25" t="inlineStr">
        <is>
          <t>sq ft</t>
        </is>
      </c>
      <c r="E27" s="27" t="inlineStr">
        <is>
          <t>onetripdiy.com/shiplap-calculator/</t>
        </is>
      </c>
    </row>
    <row r="28">
      <c r="A28" s="24" t="inlineStr">
        <is>
          <t>Shiplap — 1 × 8 shiplap</t>
        </is>
      </c>
      <c r="B28" s="25" t="inlineStr">
        <is>
          <t>one 8 ft board</t>
        </is>
      </c>
      <c r="C28" s="26" t="n">
        <v>4.58</v>
      </c>
      <c r="D28" s="25" t="inlineStr">
        <is>
          <t>sq ft</t>
        </is>
      </c>
      <c r="E28" s="27" t="inlineStr">
        <is>
          <t>onetripdiy.com/shiplap-calculator/</t>
        </is>
      </c>
    </row>
    <row r="29">
      <c r="A29" s="24" t="inlineStr">
        <is>
          <t>Shiplap — 1 × 8 T&amp;G</t>
        </is>
      </c>
      <c r="B29" s="25" t="inlineStr">
        <is>
          <t>one 8 ft board</t>
        </is>
      </c>
      <c r="C29" s="26" t="n">
        <v>4.67</v>
      </c>
      <c r="D29" s="25" t="inlineStr">
        <is>
          <t>sq ft</t>
        </is>
      </c>
      <c r="E29" s="27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