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yout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#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6202B"/>
      <sz val="10"/>
    </font>
    <font>
      <name val="Arial"/>
      <color rgb="005A6874"/>
      <sz val="10"/>
    </font>
    <font>
      <name val="Arial"/>
      <i val="1"/>
      <color rgb="005A6874"/>
      <sz val="9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  <font>
      <name val="Arial"/>
      <color rgb="005A6874"/>
      <sz val="9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0" fontId="7" fillId="4" borderId="0" pivotButton="0" quotePrefix="0" xfId="0"/>
    <xf numFmtId="3" fontId="7" fillId="4" borderId="1" applyAlignment="1" pivotButton="0" quotePrefix="0" xfId="0">
      <alignment horizontal="right" vertical="center"/>
    </xf>
    <xf numFmtId="0" fontId="8" fillId="0" borderId="0" pivotButton="0" quotePrefix="0" xfId="0"/>
    <xf numFmtId="4" fontId="4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pivotButton="0" quotePrefix="0" xfId="0"/>
    <xf numFmtId="0" fontId="13" fillId="0" borderId="0" pivotButton="0" quotePrefix="0" xfId="0"/>
    <xf numFmtId="0" fontId="9" fillId="0" borderId="0" pivotButton="0" quotePrefix="0" xfId="0"/>
    <xf numFmtId="0" fontId="4" fillId="0" borderId="2" pivotButton="0" quotePrefix="0" xfId="0"/>
    <xf numFmtId="0" fontId="8" fillId="0" borderId="2" pivotButton="0" quotePrefix="0" xfId="0"/>
    <xf numFmtId="0" fontId="4" fillId="0" borderId="2" applyAlignment="1" pivotButton="0" quotePrefix="0" xfId="0">
      <alignment horizontal="right" vertical="center"/>
    </xf>
    <xf numFmtId="0" fontId="1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1" customWidth="1" min="4" max="4"/>
    <col width="12" customWidth="1" min="5" max="5"/>
    <col width="14" customWidth="1" min="6" max="6"/>
    <col width="10" customWidth="1" min="7" max="7"/>
    <col width="12" customWidth="1" min="8" max="8"/>
    <col width="14" customWidth="1" min="9" max="9"/>
  </cols>
  <sheetData>
    <row r="1" ht="22" customHeight="1">
      <c r="A1" s="1" t="inlineStr">
        <is>
          <t>Fence &amp; Wall Layout Sheet</t>
        </is>
      </c>
    </row>
    <row r="2">
      <c r="A2" s="2" t="inlineStr">
        <is>
          <t>Runs, posts, and the concrete that holds them.</t>
        </is>
      </c>
    </row>
    <row r="4">
      <c r="A4" s="3" t="inlineStr">
        <is>
          <t>Project</t>
        </is>
      </c>
      <c r="B4" s="4" t="n"/>
      <c r="D4" s="3" t="inlineStr">
        <is>
          <t>Date</t>
        </is>
      </c>
      <c r="E4" s="4" t="n"/>
      <c r="G4" s="3" t="inlineStr">
        <is>
          <t>Supplier</t>
        </is>
      </c>
      <c r="H4" s="4" t="n"/>
    </row>
    <row r="6">
      <c r="A6" s="5" t="inlineStr">
        <is>
          <t>1 · Each run</t>
        </is>
      </c>
    </row>
    <row r="7" ht="20" customHeight="1">
      <c r="A7" s="6" t="inlineStr">
        <is>
          <t>Run</t>
        </is>
      </c>
      <c r="B7" s="6" t="inlineStr">
        <is>
          <t>Length ft</t>
        </is>
      </c>
      <c r="C7" s="6" t="inlineStr">
        <is>
          <t>Spacing ft</t>
        </is>
      </c>
      <c r="D7" s="6" t="inlineStr">
        <is>
          <t>Sections</t>
        </is>
      </c>
      <c r="E7" s="6" t="inlineStr">
        <is>
          <t>Line posts</t>
        </is>
      </c>
      <c r="F7" s="6" t="inlineStr">
        <is>
          <t>Corners / ends</t>
        </is>
      </c>
      <c r="G7" s="6" t="inlineStr">
        <is>
          <t>Gates</t>
        </is>
      </c>
      <c r="H7" s="6" t="inlineStr">
        <is>
          <t>Posts</t>
        </is>
      </c>
      <c r="I7" s="6" t="inlineStr">
        <is>
          <t>Rail ft</t>
        </is>
      </c>
    </row>
    <row r="8">
      <c r="A8" s="4" t="inlineStr">
        <is>
          <t>Back boundary</t>
        </is>
      </c>
      <c r="B8" s="7" t="n">
        <v>64</v>
      </c>
      <c r="C8" s="7" t="n">
        <v>8</v>
      </c>
      <c r="D8" s="8">
        <f>IF(AND(N(B8)&gt;0,N(C8)&gt;0),CEILING(B8/C8,1),"")</f>
        <v/>
      </c>
      <c r="E8" s="8">
        <f>IF(N(D8)&gt;0,D8-1,"")</f>
        <v/>
      </c>
      <c r="F8" s="9" t="n">
        <v>2</v>
      </c>
      <c r="G8" s="9" t="n">
        <v>1</v>
      </c>
      <c r="H8" s="8">
        <f>IF(N(D8)&gt;0,E8+N(F8)+N(G8),"")</f>
        <v/>
      </c>
      <c r="I8" s="8">
        <f>IF(N(B8)&gt;0,B8*3,"")</f>
        <v/>
      </c>
    </row>
    <row r="9">
      <c r="A9" s="4" t="n"/>
      <c r="B9" s="7" t="n"/>
      <c r="C9" s="7" t="n"/>
      <c r="D9" s="8">
        <f>IF(AND(N(B9)&gt;0,N(C9)&gt;0),CEILING(B9/C9,1),"")</f>
        <v/>
      </c>
      <c r="E9" s="8">
        <f>IF(N(D9)&gt;0,D9-1,"")</f>
        <v/>
      </c>
      <c r="F9" s="9" t="n"/>
      <c r="G9" s="9" t="n"/>
      <c r="H9" s="8">
        <f>IF(N(D9)&gt;0,E9+N(F9)+N(G9),"")</f>
        <v/>
      </c>
      <c r="I9" s="8">
        <f>IF(N(B9)&gt;0,B9*3,"")</f>
        <v/>
      </c>
    </row>
    <row r="10">
      <c r="A10" s="4" t="n"/>
      <c r="B10" s="7" t="n"/>
      <c r="C10" s="7" t="n"/>
      <c r="D10" s="8">
        <f>IF(AND(N(B10)&gt;0,N(C10)&gt;0),CEILING(B10/C10,1),"")</f>
        <v/>
      </c>
      <c r="E10" s="8">
        <f>IF(N(D10)&gt;0,D10-1,"")</f>
        <v/>
      </c>
      <c r="F10" s="9" t="n"/>
      <c r="G10" s="9" t="n"/>
      <c r="H10" s="8">
        <f>IF(N(D10)&gt;0,E10+N(F10)+N(G10),"")</f>
        <v/>
      </c>
      <c r="I10" s="8">
        <f>IF(N(B10)&gt;0,B10*3,"")</f>
        <v/>
      </c>
    </row>
    <row r="11">
      <c r="A11" s="4" t="n"/>
      <c r="B11" s="7" t="n"/>
      <c r="C11" s="7" t="n"/>
      <c r="D11" s="8">
        <f>IF(AND(N(B11)&gt;0,N(C11)&gt;0),CEILING(B11/C11,1),"")</f>
        <v/>
      </c>
      <c r="E11" s="8">
        <f>IF(N(D11)&gt;0,D11-1,"")</f>
        <v/>
      </c>
      <c r="F11" s="9" t="n"/>
      <c r="G11" s="9" t="n"/>
      <c r="H11" s="8">
        <f>IF(N(D11)&gt;0,E11+N(F11)+N(G11),"")</f>
        <v/>
      </c>
      <c r="I11" s="8">
        <f>IF(N(B11)&gt;0,B11*3,"")</f>
        <v/>
      </c>
    </row>
    <row r="12">
      <c r="A12" s="4" t="n"/>
      <c r="B12" s="7" t="n"/>
      <c r="C12" s="7" t="n"/>
      <c r="D12" s="8">
        <f>IF(AND(N(B12)&gt;0,N(C12)&gt;0),CEILING(B12/C12,1),"")</f>
        <v/>
      </c>
      <c r="E12" s="8">
        <f>IF(N(D12)&gt;0,D12-1,"")</f>
        <v/>
      </c>
      <c r="F12" s="9" t="n"/>
      <c r="G12" s="9" t="n"/>
      <c r="H12" s="8">
        <f>IF(N(D12)&gt;0,E12+N(F12)+N(G12),"")</f>
        <v/>
      </c>
      <c r="I12" s="8">
        <f>IF(N(B12)&gt;0,B12*3,"")</f>
        <v/>
      </c>
    </row>
    <row r="13">
      <c r="A13" s="4" t="n"/>
      <c r="B13" s="7" t="n"/>
      <c r="C13" s="7" t="n"/>
      <c r="D13" s="8">
        <f>IF(AND(N(B13)&gt;0,N(C13)&gt;0),CEILING(B13/C13,1),"")</f>
        <v/>
      </c>
      <c r="E13" s="8">
        <f>IF(N(D13)&gt;0,D13-1,"")</f>
        <v/>
      </c>
      <c r="F13" s="9" t="n"/>
      <c r="G13" s="9" t="n"/>
      <c r="H13" s="8">
        <f>IF(N(D13)&gt;0,E13+N(F13)+N(G13),"")</f>
        <v/>
      </c>
      <c r="I13" s="8">
        <f>IF(N(B13)&gt;0,B13*3,"")</f>
        <v/>
      </c>
    </row>
    <row r="14">
      <c r="A14" s="4" t="n"/>
      <c r="B14" s="7" t="n"/>
      <c r="C14" s="7" t="n"/>
      <c r="D14" s="8">
        <f>IF(AND(N(B14)&gt;0,N(C14)&gt;0),CEILING(B14/C14,1),"")</f>
        <v/>
      </c>
      <c r="E14" s="8">
        <f>IF(N(D14)&gt;0,D14-1,"")</f>
        <v/>
      </c>
      <c r="F14" s="9" t="n"/>
      <c r="G14" s="9" t="n"/>
      <c r="H14" s="8">
        <f>IF(N(D14)&gt;0,E14+N(F14)+N(G14),"")</f>
        <v/>
      </c>
      <c r="I14" s="8">
        <f>IF(N(B14)&gt;0,B14*3,"")</f>
        <v/>
      </c>
    </row>
    <row r="15">
      <c r="A15" s="4" t="n"/>
      <c r="B15" s="7" t="n"/>
      <c r="C15" s="7" t="n"/>
      <c r="D15" s="8">
        <f>IF(AND(N(B15)&gt;0,N(C15)&gt;0),CEILING(B15/C15,1),"")</f>
        <v/>
      </c>
      <c r="E15" s="8">
        <f>IF(N(D15)&gt;0,D15-1,"")</f>
        <v/>
      </c>
      <c r="F15" s="9" t="n"/>
      <c r="G15" s="9" t="n"/>
      <c r="H15" s="8">
        <f>IF(N(D15)&gt;0,E15+N(F15)+N(G15),"")</f>
        <v/>
      </c>
      <c r="I15" s="8">
        <f>IF(N(B15)&gt;0,B15*3,"")</f>
        <v/>
      </c>
    </row>
    <row r="16">
      <c r="A16" s="4" t="n"/>
      <c r="B16" s="7" t="n"/>
      <c r="C16" s="7" t="n"/>
      <c r="D16" s="8">
        <f>IF(AND(N(B16)&gt;0,N(C16)&gt;0),CEILING(B16/C16,1),"")</f>
        <v/>
      </c>
      <c r="E16" s="8">
        <f>IF(N(D16)&gt;0,D16-1,"")</f>
        <v/>
      </c>
      <c r="F16" s="9" t="n"/>
      <c r="G16" s="9" t="n"/>
      <c r="H16" s="8">
        <f>IF(N(D16)&gt;0,E16+N(F16)+N(G16),"")</f>
        <v/>
      </c>
      <c r="I16" s="8">
        <f>IF(N(B16)&gt;0,B16*3,"")</f>
        <v/>
      </c>
    </row>
    <row r="17">
      <c r="A17" s="4" t="n"/>
      <c r="B17" s="7" t="n"/>
      <c r="C17" s="7" t="n"/>
      <c r="D17" s="8">
        <f>IF(AND(N(B17)&gt;0,N(C17)&gt;0),CEILING(B17/C17,1),"")</f>
        <v/>
      </c>
      <c r="E17" s="8">
        <f>IF(N(D17)&gt;0,D17-1,"")</f>
        <v/>
      </c>
      <c r="F17" s="9" t="n"/>
      <c r="G17" s="9" t="n"/>
      <c r="H17" s="8">
        <f>IF(N(D17)&gt;0,E17+N(F17)+N(G17),"")</f>
        <v/>
      </c>
      <c r="I17" s="8">
        <f>IF(N(B17)&gt;0,B17*3,"")</f>
        <v/>
      </c>
    </row>
    <row r="18">
      <c r="A18" s="10" t="inlineStr">
        <is>
          <t>Total</t>
        </is>
      </c>
      <c r="D18" s="11">
        <f>SUM(D8:D17)</f>
        <v/>
      </c>
      <c r="E18" s="11">
        <f>SUM(E8:E17)</f>
        <v/>
      </c>
      <c r="H18" s="11">
        <f>SUM(H8:H17)</f>
        <v/>
      </c>
      <c r="I18" s="11">
        <f>SUM(I8:I17)</f>
        <v/>
      </c>
    </row>
    <row r="20">
      <c r="A20" s="5" t="inlineStr">
        <is>
          <t>2 · Post holes and concrete</t>
        </is>
      </c>
    </row>
    <row r="21">
      <c r="A21" s="12" t="inlineStr">
        <is>
          <t>Hole diameter (in.)</t>
        </is>
      </c>
      <c r="B21" s="7" t="n">
        <v>10</v>
      </c>
    </row>
    <row r="22">
      <c r="A22" s="12" t="inlineStr">
        <is>
          <t>Hole depth (in.)</t>
        </is>
      </c>
      <c r="B22" s="7" t="n">
        <v>30</v>
      </c>
    </row>
    <row r="23">
      <c r="A23" s="12" t="inlineStr">
        <is>
          <t>Gravel base (in.)</t>
        </is>
      </c>
      <c r="B23" s="7" t="n">
        <v>4</v>
      </c>
    </row>
    <row r="24">
      <c r="A24" s="12" t="inlineStr">
        <is>
          <t>Post width (in.)</t>
        </is>
      </c>
      <c r="B24" s="7" t="n">
        <v>3.5</v>
      </c>
    </row>
    <row r="25">
      <c r="A25" s="12" t="inlineStr">
        <is>
          <t>Bag yield (cu ft)</t>
        </is>
      </c>
      <c r="B25" s="7" t="n">
        <v>0.6</v>
      </c>
    </row>
    <row r="26">
      <c r="A26" s="12" t="inlineStr">
        <is>
          <t>Concrete per hole (cu ft)</t>
        </is>
      </c>
      <c r="B26" s="13">
        <f>IFERROR(((PI()*(B21/2)^2)-(B24^2))*(B22-B23)/1728,"")</f>
        <v/>
      </c>
    </row>
    <row r="27">
      <c r="A27" s="12" t="inlineStr">
        <is>
          <t>Bags per hole</t>
        </is>
      </c>
      <c r="B27" s="8">
        <f>IFERROR(CEILING(B26/B25,1),"")</f>
        <v/>
      </c>
    </row>
    <row r="28">
      <c r="A28" s="12" t="inlineStr">
        <is>
          <t>Posts in total</t>
        </is>
      </c>
      <c r="B28" s="8">
        <f>H18</f>
        <v/>
      </c>
    </row>
    <row r="29">
      <c r="A29" s="12" t="inlineStr">
        <is>
          <t>Bags for the job</t>
        </is>
      </c>
      <c r="B29" s="8">
        <f>IFERROR(CEILING(B26/B25*B28,1),"")</f>
        <v/>
      </c>
    </row>
    <row r="31">
      <c r="A31" s="5" t="inlineStr">
        <is>
          <t>3 · Retaining wall</t>
        </is>
      </c>
    </row>
    <row r="32">
      <c r="A32" s="12" t="inlineStr">
        <is>
          <t>Wall length (ft)</t>
        </is>
      </c>
      <c r="B32" s="7" t="n">
        <v>24</v>
      </c>
    </row>
    <row r="33">
      <c r="A33" s="12" t="inlineStr">
        <is>
          <t>Exposed height (in.)</t>
        </is>
      </c>
      <c r="B33" s="7" t="n">
        <v>24</v>
      </c>
    </row>
    <row r="34">
      <c r="A34" s="12" t="inlineStr">
        <is>
          <t>Block length (in.)</t>
        </is>
      </c>
      <c r="B34" s="7" t="n">
        <v>12</v>
      </c>
    </row>
    <row r="35">
      <c r="A35" s="12" t="inlineStr">
        <is>
          <t>Block height (in.)</t>
        </is>
      </c>
      <c r="B35" s="7" t="n">
        <v>6</v>
      </c>
    </row>
    <row r="36">
      <c r="A36" s="12" t="inlineStr">
        <is>
          <t>Courses, including the buried one</t>
        </is>
      </c>
      <c r="B36" s="8">
        <f>IFERROR(CEILING(B33/B35,1)+1,"")</f>
        <v/>
      </c>
    </row>
    <row r="37">
      <c r="A37" s="12" t="inlineStr">
        <is>
          <t>Blocks per course</t>
        </is>
      </c>
      <c r="B37" s="8">
        <f>IFERROR(CEILING(B32*12/B34,1),"")</f>
        <v/>
      </c>
    </row>
    <row r="38">
      <c r="A38" s="12" t="inlineStr">
        <is>
          <t>Wall blocks</t>
        </is>
      </c>
      <c r="B38" s="8">
        <f>IFERROR(B36*B37,"")</f>
        <v/>
      </c>
    </row>
    <row r="39">
      <c r="A39" s="12" t="inlineStr">
        <is>
          <t>Cap blocks</t>
        </is>
      </c>
      <c r="B39" s="8">
        <f>IFERROR(B37,"")</f>
        <v/>
      </c>
    </row>
    <row r="41" ht="26" customHeight="1">
      <c r="A41" s="14" t="inlineStr">
        <is>
          <t>Shaded cells are the ones you fill in. Everything else calculates itself — row 8 is an example, type over it or delete it. Line posts are the sections minus one; corners, ends and gates are added on top.</t>
        </is>
      </c>
    </row>
    <row r="43">
      <c r="A43" s="15" t="inlineStr">
        <is>
          <t>Rules the estimate turns on</t>
        </is>
      </c>
    </row>
    <row r="44" ht="14" customHeight="1">
      <c r="A44" s="16" t="inlineStr">
        <is>
          <t>•  Eight feet is the usual maximum between posts — six in a windy spot or with heavy boards.</t>
        </is>
      </c>
    </row>
    <row r="45" ht="14" customHeight="1">
      <c r="A45" s="16" t="inlineStr">
        <is>
          <t>•  A hole wants to be three times the post width, and a 4×4 post wants 10–12 in.</t>
        </is>
      </c>
    </row>
    <row r="46" ht="14" customHeight="1">
      <c r="A46" s="16" t="inlineStr">
        <is>
          <t>•  Depth is at least a third of the post's above-ground height, and always below the frost line.</t>
        </is>
      </c>
    </row>
    <row r="47" ht="14" customHeight="1">
      <c r="A47" s="16" t="inlineStr">
        <is>
          <t>•  An 80 lb bag yields 0.60 cu ft; 60 lb gives 0.45; 50 lb gives 0.375.</t>
        </is>
      </c>
    </row>
    <row r="48" ht="14" customHeight="1">
      <c r="A48" s="16" t="inlineStr">
        <is>
          <t>•  A retaining wall's first course is buried and does not count toward the height you see.</t>
        </is>
      </c>
    </row>
    <row r="50">
      <c r="A50" s="17" t="inlineStr">
        <is>
          <t>Fence &amp; wall layout sheet · free from onetripdiy.com/printables/</t>
        </is>
      </c>
    </row>
  </sheetData>
  <mergeCells count="7">
    <mergeCell ref="A41:I41"/>
    <mergeCell ref="A47:I47"/>
    <mergeCell ref="A46:I46"/>
    <mergeCell ref="A44:I44"/>
    <mergeCell ref="A45:I45"/>
    <mergeCell ref="A50:I50"/>
    <mergeCell ref="A48:I4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18" t="inlineStr">
        <is>
          <t>Coverage figures</t>
        </is>
      </c>
    </row>
    <row r="2">
      <c r="A2" s="19" t="inlineStr">
        <is>
          <t>Taken from the calculator named in the last column. The figure on the package you are holding always wins.</t>
        </is>
      </c>
    </row>
    <row r="4" ht="20" customHeight="1">
      <c r="A4" s="6" t="inlineStr">
        <is>
          <t>Material</t>
        </is>
      </c>
      <c r="B4" s="6" t="inlineStr">
        <is>
          <t>One package covers</t>
        </is>
      </c>
      <c r="C4" s="6" t="inlineStr">
        <is>
          <t>Figure</t>
        </is>
      </c>
      <c r="D4" s="6" t="inlineStr">
        <is>
          <t>Unit</t>
        </is>
      </c>
      <c r="E4" s="6" t="inlineStr">
        <is>
          <t>Calculator</t>
        </is>
      </c>
    </row>
    <row r="5">
      <c r="A5" s="20" t="inlineStr">
        <is>
          <t>Drywall 4 × 8 ft</t>
        </is>
      </c>
      <c r="B5" s="21" t="inlineStr">
        <is>
          <t>one sheet</t>
        </is>
      </c>
      <c r="C5" s="22" t="n">
        <v>32</v>
      </c>
      <c r="D5" s="21" t="inlineStr">
        <is>
          <t>sq ft</t>
        </is>
      </c>
      <c r="E5" s="23" t="inlineStr">
        <is>
          <t>onetripdiy.com/drywall-calculator/</t>
        </is>
      </c>
    </row>
    <row r="6">
      <c r="A6" s="20" t="inlineStr">
        <is>
          <t>Drywall 4 × 10 ft</t>
        </is>
      </c>
      <c r="B6" s="21" t="inlineStr">
        <is>
          <t>one sheet</t>
        </is>
      </c>
      <c r="C6" s="22" t="n">
        <v>40</v>
      </c>
      <c r="D6" s="21" t="inlineStr">
        <is>
          <t>sq ft</t>
        </is>
      </c>
      <c r="E6" s="23" t="inlineStr">
        <is>
          <t>onetripdiy.com/drywall-calculator/</t>
        </is>
      </c>
    </row>
    <row r="7">
      <c r="A7" s="20" t="inlineStr">
        <is>
          <t>Drywall 4 × 12 ft</t>
        </is>
      </c>
      <c r="B7" s="21" t="inlineStr">
        <is>
          <t>one sheet</t>
        </is>
      </c>
      <c r="C7" s="22" t="n">
        <v>48</v>
      </c>
      <c r="D7" s="21" t="inlineStr">
        <is>
          <t>sq ft</t>
        </is>
      </c>
      <c r="E7" s="23" t="inlineStr">
        <is>
          <t>onetripdiy.com/drywall-calculator/</t>
        </is>
      </c>
    </row>
    <row r="8">
      <c r="A8" s="20" t="inlineStr">
        <is>
          <t>Paint — 400 sq ft</t>
        </is>
      </c>
      <c r="B8" s="21" t="inlineStr">
        <is>
          <t>one gallon, one coat</t>
        </is>
      </c>
      <c r="C8" s="22" t="n">
        <v>400</v>
      </c>
      <c r="D8" s="21" t="inlineStr">
        <is>
          <t>sq ft</t>
        </is>
      </c>
      <c r="E8" s="23" t="inlineStr">
        <is>
          <t>onetripdiy.com/paint-calculator/</t>
        </is>
      </c>
    </row>
    <row r="9">
      <c r="A9" s="20" t="inlineStr">
        <is>
          <t>Paint — 350 sq ft</t>
        </is>
      </c>
      <c r="B9" s="21" t="inlineStr">
        <is>
          <t>one gallon, one coat</t>
        </is>
      </c>
      <c r="C9" s="22" t="n">
        <v>350</v>
      </c>
      <c r="D9" s="21" t="inlineStr">
        <is>
          <t>sq ft</t>
        </is>
      </c>
      <c r="E9" s="23" t="inlineStr">
        <is>
          <t>onetripdiy.com/paint-calculator/</t>
        </is>
      </c>
    </row>
    <row r="10">
      <c r="A10" s="20" t="inlineStr">
        <is>
          <t>Paint — 300 sq ft</t>
        </is>
      </c>
      <c r="B10" s="21" t="inlineStr">
        <is>
          <t>one gallon, one coat</t>
        </is>
      </c>
      <c r="C10" s="22" t="n">
        <v>300</v>
      </c>
      <c r="D10" s="21" t="inlineStr">
        <is>
          <t>sq ft</t>
        </is>
      </c>
      <c r="E10" s="23" t="inlineStr">
        <is>
          <t>onetripdiy.com/paint-calculator/</t>
        </is>
      </c>
    </row>
    <row r="11">
      <c r="A11" s="20" t="inlineStr">
        <is>
          <t>Brick — Modular</t>
        </is>
      </c>
      <c r="B11" s="21" t="inlineStr">
        <is>
          <t>one sq ft of wall</t>
        </is>
      </c>
      <c r="C11" s="22" t="n">
        <v>6.86</v>
      </c>
      <c r="D11" s="21" t="inlineStr">
        <is>
          <t>bricks</t>
        </is>
      </c>
      <c r="E11" s="23" t="inlineStr">
        <is>
          <t>onetripdiy.com/brick-calculator/</t>
        </is>
      </c>
    </row>
    <row r="12">
      <c r="A12" s="20" t="inlineStr">
        <is>
          <t>Brick — Standard</t>
        </is>
      </c>
      <c r="B12" s="21" t="inlineStr">
        <is>
          <t>one sq ft of wall</t>
        </is>
      </c>
      <c r="C12" s="22" t="n">
        <v>6.55</v>
      </c>
      <c r="D12" s="21" t="inlineStr">
        <is>
          <t>bricks</t>
        </is>
      </c>
      <c r="E12" s="23" t="inlineStr">
        <is>
          <t>onetripdiy.com/brick-calculator/</t>
        </is>
      </c>
    </row>
    <row r="13">
      <c r="A13" s="20" t="inlineStr">
        <is>
          <t>Brick — Queen</t>
        </is>
      </c>
      <c r="B13" s="21" t="inlineStr">
        <is>
          <t>one sq ft of wall</t>
        </is>
      </c>
      <c r="C13" s="22" t="n">
        <v>5.76</v>
      </c>
      <c r="D13" s="21" t="inlineStr">
        <is>
          <t>bricks</t>
        </is>
      </c>
      <c r="E13" s="23" t="inlineStr">
        <is>
          <t>onetripdiy.com/brick-calculator/</t>
        </is>
      </c>
    </row>
    <row r="14">
      <c r="A14" s="20" t="inlineStr">
        <is>
          <t>Brick — King</t>
        </is>
      </c>
      <c r="B14" s="21" t="inlineStr">
        <is>
          <t>one sq ft of wall</t>
        </is>
      </c>
      <c r="C14" s="22" t="n">
        <v>4.8</v>
      </c>
      <c r="D14" s="21" t="inlineStr">
        <is>
          <t>bricks</t>
        </is>
      </c>
      <c r="E14" s="23" t="inlineStr">
        <is>
          <t>onetripdiy.com/brick-calculator/</t>
        </is>
      </c>
    </row>
    <row r="15">
      <c r="A15" s="20" t="inlineStr">
        <is>
          <t>Brick — Utility</t>
        </is>
      </c>
      <c r="B15" s="21" t="inlineStr">
        <is>
          <t>one sq ft of wall</t>
        </is>
      </c>
      <c r="C15" s="22" t="n">
        <v>3</v>
      </c>
      <c r="D15" s="21" t="inlineStr">
        <is>
          <t>bricks</t>
        </is>
      </c>
      <c r="E15" s="23" t="inlineStr">
        <is>
          <t>onetripdiy.com/brick-calculator/</t>
        </is>
      </c>
    </row>
    <row r="16">
      <c r="A16" s="20" t="inlineStr">
        <is>
          <t>Block — 8 or 6 in. thick</t>
        </is>
      </c>
      <c r="B16" s="21" t="inlineStr">
        <is>
          <t>one sq ft of wall</t>
        </is>
      </c>
      <c r="C16" s="22" t="n">
        <v>1.125</v>
      </c>
      <c r="D16" s="21" t="inlineStr">
        <is>
          <t>blocks</t>
        </is>
      </c>
      <c r="E16" s="23" t="inlineStr">
        <is>
          <t>onetripdiy.com/concrete-block-calculator/</t>
        </is>
      </c>
    </row>
    <row r="17">
      <c r="A17" s="20" t="inlineStr">
        <is>
          <t>Block — 8 × 8 × 24 in.</t>
        </is>
      </c>
      <c r="B17" s="21" t="inlineStr">
        <is>
          <t>one sq ft of wall</t>
        </is>
      </c>
      <c r="C17" s="22" t="n">
        <v>0.75</v>
      </c>
      <c r="D17" s="21" t="inlineStr">
        <is>
          <t>blocks</t>
        </is>
      </c>
      <c r="E17" s="23" t="inlineStr">
        <is>
          <t>onetripdiy.com/concrete-block-calculator/</t>
        </is>
      </c>
    </row>
    <row r="18">
      <c r="A18" s="20" t="inlineStr">
        <is>
          <t>Block — 8 × 4 × 16 in.</t>
        </is>
      </c>
      <c r="B18" s="21" t="inlineStr">
        <is>
          <t>one sq ft of wall</t>
        </is>
      </c>
      <c r="C18" s="22" t="n">
        <v>2.25</v>
      </c>
      <c r="D18" s="21" t="inlineStr">
        <is>
          <t>blocks</t>
        </is>
      </c>
      <c r="E18" s="23" t="inlineStr">
        <is>
          <t>onetripdiy.com/concrete-block-calculator/</t>
        </is>
      </c>
    </row>
    <row r="19">
      <c r="A19" s="20" t="inlineStr">
        <is>
          <t>Siding — 5 1/4 in. fiber cement</t>
        </is>
      </c>
      <c r="B19" s="21" t="inlineStr">
        <is>
          <t>one 12 ft plank</t>
        </is>
      </c>
      <c r="C19" s="22" t="n">
        <v>4</v>
      </c>
      <c r="D19" s="21" t="inlineStr">
        <is>
          <t>sq ft</t>
        </is>
      </c>
      <c r="E19" s="23" t="inlineStr">
        <is>
          <t>onetripdiy.com/siding-calculator/</t>
        </is>
      </c>
    </row>
    <row r="20">
      <c r="A20" s="20" t="inlineStr">
        <is>
          <t>Siding — 6 1/4 in. fiber cement</t>
        </is>
      </c>
      <c r="B20" s="21" t="inlineStr">
        <is>
          <t>one 12 ft plank</t>
        </is>
      </c>
      <c r="C20" s="22" t="n">
        <v>5</v>
      </c>
      <c r="D20" s="21" t="inlineStr">
        <is>
          <t>sq ft</t>
        </is>
      </c>
      <c r="E20" s="23" t="inlineStr">
        <is>
          <t>onetripdiy.com/siding-calculator/</t>
        </is>
      </c>
    </row>
    <row r="21">
      <c r="A21" s="20" t="inlineStr">
        <is>
          <t>Siding — 7 1/4 in. fiber cement</t>
        </is>
      </c>
      <c r="B21" s="21" t="inlineStr">
        <is>
          <t>one 12 ft plank</t>
        </is>
      </c>
      <c r="C21" s="22" t="n">
        <v>6</v>
      </c>
      <c r="D21" s="21" t="inlineStr">
        <is>
          <t>sq ft</t>
        </is>
      </c>
      <c r="E21" s="23" t="inlineStr">
        <is>
          <t>onetripdiy.com/siding-calculator/</t>
        </is>
      </c>
    </row>
    <row r="22">
      <c r="A22" s="20" t="inlineStr">
        <is>
          <t>Siding — 8 1/4 in. fiber cement</t>
        </is>
      </c>
      <c r="B22" s="21" t="inlineStr">
        <is>
          <t>one 12 ft plank</t>
        </is>
      </c>
      <c r="C22" s="22" t="n">
        <v>7</v>
      </c>
      <c r="D22" s="21" t="inlineStr">
        <is>
          <t>sq ft</t>
        </is>
      </c>
      <c r="E22" s="23" t="inlineStr">
        <is>
          <t>onetripdiy.com/siding-calculator/</t>
        </is>
      </c>
    </row>
    <row r="23">
      <c r="A23" s="20" t="inlineStr">
        <is>
          <t>Siding — 9 1/4 in. fiber cement</t>
        </is>
      </c>
      <c r="B23" s="21" t="inlineStr">
        <is>
          <t>one 12 ft plank</t>
        </is>
      </c>
      <c r="C23" s="22" t="n">
        <v>8</v>
      </c>
      <c r="D23" s="21" t="inlineStr">
        <is>
          <t>sq ft</t>
        </is>
      </c>
      <c r="E23" s="23" t="inlineStr">
        <is>
          <t>onetripdiy.com/siding-calculator/</t>
        </is>
      </c>
    </row>
    <row r="24">
      <c r="A24" s="20" t="inlineStr">
        <is>
          <t>Siding — 12 in. fiber cement</t>
        </is>
      </c>
      <c r="B24" s="21" t="inlineStr">
        <is>
          <t>one 12 ft plank</t>
        </is>
      </c>
      <c r="C24" s="22" t="n">
        <v>10.75</v>
      </c>
      <c r="D24" s="21" t="inlineStr">
        <is>
          <t>sq ft</t>
        </is>
      </c>
      <c r="E24" s="23" t="inlineStr">
        <is>
          <t>onetripdiy.com/siding-calculator/</t>
        </is>
      </c>
    </row>
    <row r="25">
      <c r="A25" s="20" t="inlineStr">
        <is>
          <t>Shiplap — 1 × 4 shiplap</t>
        </is>
      </c>
      <c r="B25" s="21" t="inlineStr">
        <is>
          <t>one 8 ft board</t>
        </is>
      </c>
      <c r="C25" s="22" t="n">
        <v>2.08</v>
      </c>
      <c r="D25" s="21" t="inlineStr">
        <is>
          <t>sq ft</t>
        </is>
      </c>
      <c r="E25" s="23" t="inlineStr">
        <is>
          <t>onetripdiy.com/shiplap-calculator/</t>
        </is>
      </c>
    </row>
    <row r="26">
      <c r="A26" s="20" t="inlineStr">
        <is>
          <t>Shiplap — 1 × 6 shiplap</t>
        </is>
      </c>
      <c r="B26" s="21" t="inlineStr">
        <is>
          <t>one 8 ft board</t>
        </is>
      </c>
      <c r="C26" s="22" t="n">
        <v>3.33</v>
      </c>
      <c r="D26" s="21" t="inlineStr">
        <is>
          <t>sq ft</t>
        </is>
      </c>
      <c r="E26" s="23" t="inlineStr">
        <is>
          <t>onetripdiy.com/shiplap-calculator/</t>
        </is>
      </c>
    </row>
    <row r="27">
      <c r="A27" s="20" t="inlineStr">
        <is>
          <t>Shiplap — 1 × 6 nickel gap</t>
        </is>
      </c>
      <c r="B27" s="21" t="inlineStr">
        <is>
          <t>one 8 ft board</t>
        </is>
      </c>
      <c r="C27" s="22" t="n">
        <v>3.42</v>
      </c>
      <c r="D27" s="21" t="inlineStr">
        <is>
          <t>sq ft</t>
        </is>
      </c>
      <c r="E27" s="23" t="inlineStr">
        <is>
          <t>onetripdiy.com/shiplap-calculator/</t>
        </is>
      </c>
    </row>
    <row r="28">
      <c r="A28" s="20" t="inlineStr">
        <is>
          <t>Shiplap — 1 × 8 shiplap</t>
        </is>
      </c>
      <c r="B28" s="21" t="inlineStr">
        <is>
          <t>one 8 ft board</t>
        </is>
      </c>
      <c r="C28" s="22" t="n">
        <v>4.58</v>
      </c>
      <c r="D28" s="21" t="inlineStr">
        <is>
          <t>sq ft</t>
        </is>
      </c>
      <c r="E28" s="23" t="inlineStr">
        <is>
          <t>onetripdiy.com/shiplap-calculator/</t>
        </is>
      </c>
    </row>
    <row r="29">
      <c r="A29" s="20" t="inlineStr">
        <is>
          <t>Shiplap — 1 × 8 T&amp;G</t>
        </is>
      </c>
      <c r="B29" s="21" t="inlineStr">
        <is>
          <t>one 8 ft board</t>
        </is>
      </c>
      <c r="C29" s="22" t="n">
        <v>4.67</v>
      </c>
      <c r="D29" s="21" t="inlineStr">
        <is>
          <t>sq ft</t>
        </is>
      </c>
      <c r="E29" s="23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