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zing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6202B"/>
      <sz val="10"/>
    </font>
    <font>
      <name val="Arial"/>
      <i val="1"/>
      <color rgb="005A6874"/>
      <sz val="9"/>
    </font>
    <font>
      <name val="Arial"/>
      <color rgb="005A6874"/>
      <sz val="10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  <font>
      <name val="Arial"/>
      <color rgb="005A6874"/>
      <sz val="9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3" fontId="4" fillId="2" borderId="1" applyAlignment="1" pivotButton="0" quotePrefix="0" xfId="0">
      <alignment horizontal="right" vertical="center"/>
    </xf>
    <xf numFmtId="164" fontId="4" fillId="2" borderId="1" applyAlignment="1" pivotButton="0" quotePrefix="0" xfId="0">
      <alignment horizontal="right" vertical="center"/>
    </xf>
    <xf numFmtId="4" fontId="4" fillId="2" borderId="1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0" fontId="7" fillId="4" borderId="0" pivotButton="0" quotePrefix="0" xfId="0"/>
    <xf numFmtId="3" fontId="7" fillId="4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pivotButton="0" quotePrefix="0" xfId="0"/>
    <xf numFmtId="165" fontId="4" fillId="2" borderId="1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pivotButton="0" quotePrefix="0" xfId="0"/>
    <xf numFmtId="0" fontId="13" fillId="0" borderId="0" pivotButton="0" quotePrefix="0" xfId="0"/>
    <xf numFmtId="0" fontId="4" fillId="0" borderId="2" pivotButton="0" quotePrefix="0" xfId="0"/>
    <xf numFmtId="0" fontId="9" fillId="0" borderId="2" pivotButton="0" quotePrefix="0" xfId="0"/>
    <xf numFmtId="0" fontId="4" fillId="0" borderId="2" applyAlignment="1" pivotButton="0" quotePrefix="0" xfId="0">
      <alignment horizontal="right" vertical="center"/>
    </xf>
    <xf numFmtId="0" fontId="1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3" customWidth="1" min="3" max="3"/>
    <col width="12" customWidth="1" min="4" max="4"/>
    <col width="11" customWidth="1" min="5" max="5"/>
    <col width="13" customWidth="1" min="6" max="6"/>
    <col width="12" customWidth="1" min="7" max="7"/>
  </cols>
  <sheetData>
    <row r="1" ht="22" customHeight="1">
      <c r="A1" s="1" t="inlineStr">
        <is>
          <t>Heating, Cooling &amp; Hot Water Sheet</t>
        </is>
      </c>
    </row>
    <row r="2">
      <c r="A2" s="2" t="inlineStr">
        <is>
          <t>Size it before you buy it.</t>
        </is>
      </c>
    </row>
    <row r="4">
      <c r="A4" s="3" t="inlineStr">
        <is>
          <t>Home</t>
        </is>
      </c>
      <c r="B4" s="4" t="n"/>
      <c r="D4" s="3" t="inlineStr">
        <is>
          <t>Date</t>
        </is>
      </c>
      <c r="E4" s="4" t="n"/>
      <c r="F4" s="3" t="inlineStr">
        <is>
          <t>Climate zone</t>
        </is>
      </c>
      <c r="G4" s="4" t="n"/>
    </row>
    <row r="6">
      <c r="A6" s="5" t="inlineStr">
        <is>
          <t>1 · Room by room</t>
        </is>
      </c>
    </row>
    <row r="7" ht="20" customHeight="1">
      <c r="A7" s="6" t="inlineStr">
        <is>
          <t>Room</t>
        </is>
      </c>
      <c r="B7" s="6" t="inlineStr">
        <is>
          <t>Sq ft</t>
        </is>
      </c>
      <c r="C7" s="6" t="inlineStr">
        <is>
          <t>Ceiling ft</t>
        </is>
      </c>
      <c r="D7" s="6" t="inlineStr">
        <is>
          <t>Sun factor</t>
        </is>
      </c>
      <c r="E7" s="6" t="inlineStr">
        <is>
          <t>People</t>
        </is>
      </c>
      <c r="F7" s="6" t="inlineStr">
        <is>
          <t>BTU</t>
        </is>
      </c>
    </row>
    <row r="8">
      <c r="A8" s="4" t="inlineStr">
        <is>
          <t>Living room</t>
        </is>
      </c>
      <c r="B8" s="7" t="n">
        <v>320</v>
      </c>
      <c r="C8" s="8" t="n">
        <v>9</v>
      </c>
      <c r="D8" s="9" t="n">
        <v>1.1</v>
      </c>
      <c r="E8" s="7" t="n">
        <v>3</v>
      </c>
      <c r="F8" s="10">
        <f>IF(N(B8)&gt;0,ROUND(B8*20*IF(N(C8)&gt;8,C8/8,1)*IF(N(D8)&gt;0,D8,1)+MAX(0,N(E8)-2)*600,-2),"")</f>
        <v/>
      </c>
    </row>
    <row r="9">
      <c r="A9" s="4" t="n"/>
      <c r="B9" s="7" t="n"/>
      <c r="C9" s="8" t="n"/>
      <c r="D9" s="9" t="n"/>
      <c r="E9" s="7" t="n"/>
      <c r="F9" s="10">
        <f>IF(N(B9)&gt;0,ROUND(B9*20*IF(N(C9)&gt;8,C9/8,1)*IF(N(D9)&gt;0,D9,1)+MAX(0,N(E9)-2)*600,-2),"")</f>
        <v/>
      </c>
    </row>
    <row r="10">
      <c r="A10" s="4" t="n"/>
      <c r="B10" s="7" t="n"/>
      <c r="C10" s="8" t="n"/>
      <c r="D10" s="9" t="n"/>
      <c r="E10" s="7" t="n"/>
      <c r="F10" s="10">
        <f>IF(N(B10)&gt;0,ROUND(B10*20*IF(N(C10)&gt;8,C10/8,1)*IF(N(D10)&gt;0,D10,1)+MAX(0,N(E10)-2)*600,-2),"")</f>
        <v/>
      </c>
    </row>
    <row r="11">
      <c r="A11" s="4" t="n"/>
      <c r="B11" s="7" t="n"/>
      <c r="C11" s="8" t="n"/>
      <c r="D11" s="9" t="n"/>
      <c r="E11" s="7" t="n"/>
      <c r="F11" s="10">
        <f>IF(N(B11)&gt;0,ROUND(B11*20*IF(N(C11)&gt;8,C11/8,1)*IF(N(D11)&gt;0,D11,1)+MAX(0,N(E11)-2)*600,-2),"")</f>
        <v/>
      </c>
    </row>
    <row r="12">
      <c r="A12" s="4" t="n"/>
      <c r="B12" s="7" t="n"/>
      <c r="C12" s="8" t="n"/>
      <c r="D12" s="9" t="n"/>
      <c r="E12" s="7" t="n"/>
      <c r="F12" s="10">
        <f>IF(N(B12)&gt;0,ROUND(B12*20*IF(N(C12)&gt;8,C12/8,1)*IF(N(D12)&gt;0,D12,1)+MAX(0,N(E12)-2)*600,-2),"")</f>
        <v/>
      </c>
    </row>
    <row r="13">
      <c r="A13" s="4" t="n"/>
      <c r="B13" s="7" t="n"/>
      <c r="C13" s="8" t="n"/>
      <c r="D13" s="9" t="n"/>
      <c r="E13" s="7" t="n"/>
      <c r="F13" s="10">
        <f>IF(N(B13)&gt;0,ROUND(B13*20*IF(N(C13)&gt;8,C13/8,1)*IF(N(D13)&gt;0,D13,1)+MAX(0,N(E13)-2)*600,-2),"")</f>
        <v/>
      </c>
    </row>
    <row r="14">
      <c r="A14" s="4" t="n"/>
      <c r="B14" s="7" t="n"/>
      <c r="C14" s="8" t="n"/>
      <c r="D14" s="9" t="n"/>
      <c r="E14" s="7" t="n"/>
      <c r="F14" s="10">
        <f>IF(N(B14)&gt;0,ROUND(B14*20*IF(N(C14)&gt;8,C14/8,1)*IF(N(D14)&gt;0,D14,1)+MAX(0,N(E14)-2)*600,-2),"")</f>
        <v/>
      </c>
    </row>
    <row r="15">
      <c r="A15" s="4" t="n"/>
      <c r="B15" s="7" t="n"/>
      <c r="C15" s="8" t="n"/>
      <c r="D15" s="9" t="n"/>
      <c r="E15" s="7" t="n"/>
      <c r="F15" s="10">
        <f>IF(N(B15)&gt;0,ROUND(B15*20*IF(N(C15)&gt;8,C15/8,1)*IF(N(D15)&gt;0,D15,1)+MAX(0,N(E15)-2)*600,-2),"")</f>
        <v/>
      </c>
    </row>
    <row r="16">
      <c r="A16" s="4" t="n"/>
      <c r="B16" s="7" t="n"/>
      <c r="C16" s="8" t="n"/>
      <c r="D16" s="9" t="n"/>
      <c r="E16" s="7" t="n"/>
      <c r="F16" s="10">
        <f>IF(N(B16)&gt;0,ROUND(B16*20*IF(N(C16)&gt;8,C16/8,1)*IF(N(D16)&gt;0,D16,1)+MAX(0,N(E16)-2)*600,-2),"")</f>
        <v/>
      </c>
    </row>
    <row r="17">
      <c r="A17" s="11" t="inlineStr">
        <is>
          <t>Total</t>
        </is>
      </c>
      <c r="B17" s="12">
        <f>SUM(B8:B16)</f>
        <v/>
      </c>
      <c r="F17" s="12">
        <f>SUM(F8:F16)</f>
        <v/>
      </c>
    </row>
    <row r="18">
      <c r="A18" s="13" t="inlineStr">
        <is>
          <t>Sun factor: 1.1 for a sunny room, 1.0 average, 0.9 shaded. Round a unit up, never down.</t>
        </is>
      </c>
    </row>
    <row r="20">
      <c r="A20" s="5" t="inlineStr">
        <is>
          <t>2 · Attic insulation</t>
        </is>
      </c>
    </row>
    <row r="21">
      <c r="A21" s="14" t="inlineStr">
        <is>
          <t>Attic floor area (sq ft)</t>
        </is>
      </c>
      <c r="B21" s="7" t="n">
        <v>900</v>
      </c>
    </row>
    <row r="22">
      <c r="A22" s="14" t="inlineStr">
        <is>
          <t>R-value you already have</t>
        </is>
      </c>
      <c r="B22" s="7" t="n">
        <v>19</v>
      </c>
    </row>
    <row r="23">
      <c r="A23" s="14" t="inlineStr">
        <is>
          <t>R-value you want</t>
        </is>
      </c>
      <c r="B23" s="7" t="n">
        <v>49</v>
      </c>
    </row>
    <row r="24">
      <c r="A24" s="14" t="inlineStr">
        <is>
          <t>R per inch of the new material</t>
        </is>
      </c>
      <c r="B24" s="15" t="n">
        <v>3.5</v>
      </c>
    </row>
    <row r="25">
      <c r="A25" s="14" t="inlineStr">
        <is>
          <t>Cubic feet a bag covers</t>
        </is>
      </c>
      <c r="B25" s="15" t="n">
        <v>16</v>
      </c>
    </row>
    <row r="26">
      <c r="A26" s="14" t="inlineStr">
        <is>
          <t>R-value still to add</t>
        </is>
      </c>
      <c r="B26" s="10">
        <f>IF(N(B23)&gt;0,MAX(0,B23-N(B22)),"")</f>
        <v/>
      </c>
    </row>
    <row r="27">
      <c r="A27" s="14" t="inlineStr">
        <is>
          <t>Depth to add (in.)</t>
        </is>
      </c>
      <c r="B27" s="16">
        <f>IFERROR(B26/B24,"")</f>
        <v/>
      </c>
    </row>
    <row r="28">
      <c r="A28" s="14" t="inlineStr">
        <is>
          <t>Volume (cu ft)</t>
        </is>
      </c>
      <c r="B28" s="10">
        <f>IFERROR(B21*B27/12,"")</f>
        <v/>
      </c>
    </row>
    <row r="29">
      <c r="A29" s="14" t="inlineStr">
        <is>
          <t>Bags to buy</t>
        </is>
      </c>
      <c r="B29" s="10">
        <f>IFERROR(CEILING(B28/B25,1),"")</f>
        <v/>
      </c>
    </row>
    <row r="31">
      <c r="A31" s="5" t="inlineStr">
        <is>
          <t>3 · Hot water, busiest hour</t>
        </is>
      </c>
    </row>
    <row r="32" ht="20" customHeight="1">
      <c r="A32" s="6" t="inlineStr">
        <is>
          <t>What happens in that hour</t>
        </is>
      </c>
      <c r="B32" s="6" t="inlineStr">
        <is>
          <t>How many</t>
        </is>
      </c>
      <c r="C32" s="6" t="inlineStr">
        <is>
          <t>Gallons each</t>
        </is>
      </c>
      <c r="D32" s="6" t="inlineStr">
        <is>
          <t>Gallons</t>
        </is>
      </c>
    </row>
    <row r="33">
      <c r="A33" s="4" t="inlineStr">
        <is>
          <t>Shower</t>
        </is>
      </c>
      <c r="B33" s="7" t="n">
        <v>2</v>
      </c>
      <c r="C33" s="7" t="n">
        <v>20</v>
      </c>
      <c r="D33" s="10">
        <f>IF(AND(N(B33)&gt;0,N(C33)&gt;0),B33*C33,"")</f>
        <v/>
      </c>
    </row>
    <row r="34">
      <c r="A34" s="4" t="inlineStr">
        <is>
          <t>Bath</t>
        </is>
      </c>
      <c r="B34" s="7" t="n">
        <v>0</v>
      </c>
      <c r="C34" s="7" t="n">
        <v>25</v>
      </c>
      <c r="D34" s="10">
        <f>IF(AND(N(B34)&gt;0,N(C34)&gt;0),B34*C34,"")</f>
        <v/>
      </c>
    </row>
    <row r="35">
      <c r="A35" s="4" t="inlineStr">
        <is>
          <t>Shave</t>
        </is>
      </c>
      <c r="B35" s="7" t="n">
        <v>1</v>
      </c>
      <c r="C35" s="7" t="n">
        <v>2</v>
      </c>
      <c r="D35" s="10">
        <f>IF(AND(N(B35)&gt;0,N(C35)&gt;0),B35*C35,"")</f>
        <v/>
      </c>
    </row>
    <row r="36">
      <c r="A36" s="4" t="inlineStr">
        <is>
          <t>Handwash</t>
        </is>
      </c>
      <c r="B36" s="7" t="n">
        <v>2</v>
      </c>
      <c r="C36" s="7" t="n">
        <v>3</v>
      </c>
      <c r="D36" s="10">
        <f>IF(AND(N(B36)&gt;0,N(C36)&gt;0),B36*C36,"")</f>
        <v/>
      </c>
    </row>
    <row r="37">
      <c r="A37" s="4" t="inlineStr">
        <is>
          <t>Dishwasher</t>
        </is>
      </c>
      <c r="B37" s="7" t="n">
        <v>0</v>
      </c>
      <c r="C37" s="7" t="n">
        <v>7</v>
      </c>
      <c r="D37" s="10">
        <f>IF(AND(N(B37)&gt;0,N(C37)&gt;0),B37*C37,"")</f>
        <v/>
      </c>
    </row>
    <row r="38">
      <c r="A38" s="4" t="inlineStr">
        <is>
          <t>Washer, front-loading</t>
        </is>
      </c>
      <c r="B38" s="7" t="n">
        <v>0</v>
      </c>
      <c r="C38" s="7" t="n">
        <v>15</v>
      </c>
      <c r="D38" s="10">
        <f>IF(AND(N(B38)&gt;0,N(C38)&gt;0),B38*C38,"")</f>
        <v/>
      </c>
    </row>
    <row r="39">
      <c r="A39" s="4" t="n"/>
      <c r="B39" s="7" t="n"/>
      <c r="C39" s="7" t="n"/>
      <c r="D39" s="10">
        <f>IF(AND(N(B39)&gt;0,N(C39)&gt;0),B39*C39,"")</f>
        <v/>
      </c>
    </row>
    <row r="40">
      <c r="A40" s="11" t="inlineStr">
        <is>
          <t>Total</t>
        </is>
      </c>
      <c r="D40" s="12">
        <f>SUM(D33:D39)</f>
        <v/>
      </c>
    </row>
    <row r="42">
      <c r="A42" s="14" t="inlineStr">
        <is>
          <t>First hour rating needed (gal)</t>
        </is>
      </c>
      <c r="B42" s="10">
        <f>IF(N(D40)&gt;0,CEILING(D40*1.1,5),"")</f>
        <v/>
      </c>
    </row>
    <row r="43">
      <c r="A43" s="14" t="inlineStr">
        <is>
          <t>Tankless flow if you go that way (GPM)</t>
        </is>
      </c>
      <c r="B43" s="16">
        <f>IF(N(D40)&gt;0,ROUND(MIN(2,N(B33))*2.1+0.5,1),"")</f>
        <v/>
      </c>
    </row>
    <row r="45" ht="26" customHeight="1">
      <c r="A45" s="17" t="inlineStr">
        <is>
          <t>Shaded cells are the ones you fill in. Everything else calculates itself — row 8 is an example, type over it or delete it. Compare the first hour rating on the label, not the tank size.</t>
        </is>
      </c>
    </row>
    <row r="47">
      <c r="A47" s="18" t="inlineStr">
        <is>
          <t>What these numbers mean</t>
        </is>
      </c>
    </row>
    <row r="48" ht="14" customHeight="1">
      <c r="A48" s="19" t="inlineStr">
        <is>
          <t>•  Count the busiest single hour, not the whole day. A tank refills between them.</t>
        </is>
      </c>
    </row>
    <row r="49" ht="14" customHeight="1">
      <c r="A49" s="19" t="inlineStr">
        <is>
          <t>•  Buy on the first hour rating: a 40 gallon gas tank can beat a 50 gallon electric one.</t>
        </is>
      </c>
    </row>
    <row r="50" ht="14" customHeight="1">
      <c r="A50" s="19" t="inlineStr">
        <is>
          <t>•  The US Department of Energy recommends R-49 to R-60 in most attics, R-30 to R-49 in the warmest.</t>
        </is>
      </c>
    </row>
    <row r="51" ht="14" customHeight="1">
      <c r="A51" s="19" t="inlineStr">
        <is>
          <t>•  Equipment that is too big cycles on and off and leaves a room clammy. Bigger is not safer.</t>
        </is>
      </c>
    </row>
    <row r="53">
      <c r="A53" s="20" t="inlineStr">
        <is>
          <t>Heating, cooling &amp; hot water sheet · free from onetripdiy.com/printables/</t>
        </is>
      </c>
    </row>
  </sheetData>
  <mergeCells count="7">
    <mergeCell ref="A49:F49"/>
    <mergeCell ref="A51:F51"/>
    <mergeCell ref="A45:F45"/>
    <mergeCell ref="A18:F18"/>
    <mergeCell ref="A50:F50"/>
    <mergeCell ref="A48:F48"/>
    <mergeCell ref="A53:F53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21" t="inlineStr">
        <is>
          <t>Coverage figures</t>
        </is>
      </c>
    </row>
    <row r="2">
      <c r="A2" s="13" t="inlineStr">
        <is>
          <t>Taken from the calculator named in the last column. The figure on the package you are holding always wins.</t>
        </is>
      </c>
    </row>
    <row r="4" ht="20" customHeight="1">
      <c r="A4" s="6" t="inlineStr">
        <is>
          <t>Material</t>
        </is>
      </c>
      <c r="B4" s="6" t="inlineStr">
        <is>
          <t>One package covers</t>
        </is>
      </c>
      <c r="C4" s="6" t="inlineStr">
        <is>
          <t>Figure</t>
        </is>
      </c>
      <c r="D4" s="6" t="inlineStr">
        <is>
          <t>Unit</t>
        </is>
      </c>
      <c r="E4" s="6" t="inlineStr">
        <is>
          <t>Calculator</t>
        </is>
      </c>
    </row>
    <row r="5">
      <c r="A5" s="22" t="inlineStr">
        <is>
          <t>Drywall 4 × 8 ft</t>
        </is>
      </c>
      <c r="B5" s="23" t="inlineStr">
        <is>
          <t>one sheet</t>
        </is>
      </c>
      <c r="C5" s="24" t="n">
        <v>32</v>
      </c>
      <c r="D5" s="23" t="inlineStr">
        <is>
          <t>sq ft</t>
        </is>
      </c>
      <c r="E5" s="25" t="inlineStr">
        <is>
          <t>onetripdiy.com/drywall-calculator/</t>
        </is>
      </c>
    </row>
    <row r="6">
      <c r="A6" s="22" t="inlineStr">
        <is>
          <t>Drywall 4 × 10 ft</t>
        </is>
      </c>
      <c r="B6" s="23" t="inlineStr">
        <is>
          <t>one sheet</t>
        </is>
      </c>
      <c r="C6" s="24" t="n">
        <v>40</v>
      </c>
      <c r="D6" s="23" t="inlineStr">
        <is>
          <t>sq ft</t>
        </is>
      </c>
      <c r="E6" s="25" t="inlineStr">
        <is>
          <t>onetripdiy.com/drywall-calculator/</t>
        </is>
      </c>
    </row>
    <row r="7">
      <c r="A7" s="22" t="inlineStr">
        <is>
          <t>Drywall 4 × 12 ft</t>
        </is>
      </c>
      <c r="B7" s="23" t="inlineStr">
        <is>
          <t>one sheet</t>
        </is>
      </c>
      <c r="C7" s="24" t="n">
        <v>48</v>
      </c>
      <c r="D7" s="23" t="inlineStr">
        <is>
          <t>sq ft</t>
        </is>
      </c>
      <c r="E7" s="25" t="inlineStr">
        <is>
          <t>onetripdiy.com/drywall-calculator/</t>
        </is>
      </c>
    </row>
    <row r="8">
      <c r="A8" s="22" t="inlineStr">
        <is>
          <t>Paint — 400 sq ft</t>
        </is>
      </c>
      <c r="B8" s="23" t="inlineStr">
        <is>
          <t>one gallon, one coat</t>
        </is>
      </c>
      <c r="C8" s="24" t="n">
        <v>400</v>
      </c>
      <c r="D8" s="23" t="inlineStr">
        <is>
          <t>sq ft</t>
        </is>
      </c>
      <c r="E8" s="25" t="inlineStr">
        <is>
          <t>onetripdiy.com/paint-calculator/</t>
        </is>
      </c>
    </row>
    <row r="9">
      <c r="A9" s="22" t="inlineStr">
        <is>
          <t>Paint — 350 sq ft</t>
        </is>
      </c>
      <c r="B9" s="23" t="inlineStr">
        <is>
          <t>one gallon, one coat</t>
        </is>
      </c>
      <c r="C9" s="24" t="n">
        <v>350</v>
      </c>
      <c r="D9" s="23" t="inlineStr">
        <is>
          <t>sq ft</t>
        </is>
      </c>
      <c r="E9" s="25" t="inlineStr">
        <is>
          <t>onetripdiy.com/paint-calculator/</t>
        </is>
      </c>
    </row>
    <row r="10">
      <c r="A10" s="22" t="inlineStr">
        <is>
          <t>Paint — 300 sq ft</t>
        </is>
      </c>
      <c r="B10" s="23" t="inlineStr">
        <is>
          <t>one gallon, one coat</t>
        </is>
      </c>
      <c r="C10" s="24" t="n">
        <v>300</v>
      </c>
      <c r="D10" s="23" t="inlineStr">
        <is>
          <t>sq ft</t>
        </is>
      </c>
      <c r="E10" s="25" t="inlineStr">
        <is>
          <t>onetripdiy.com/paint-calculator/</t>
        </is>
      </c>
    </row>
    <row r="11">
      <c r="A11" s="22" t="inlineStr">
        <is>
          <t>Brick — Modular</t>
        </is>
      </c>
      <c r="B11" s="23" t="inlineStr">
        <is>
          <t>one sq ft of wall</t>
        </is>
      </c>
      <c r="C11" s="24" t="n">
        <v>6.86</v>
      </c>
      <c r="D11" s="23" t="inlineStr">
        <is>
          <t>bricks</t>
        </is>
      </c>
      <c r="E11" s="25" t="inlineStr">
        <is>
          <t>onetripdiy.com/brick-calculator/</t>
        </is>
      </c>
    </row>
    <row r="12">
      <c r="A12" s="22" t="inlineStr">
        <is>
          <t>Brick — Standard</t>
        </is>
      </c>
      <c r="B12" s="23" t="inlineStr">
        <is>
          <t>one sq ft of wall</t>
        </is>
      </c>
      <c r="C12" s="24" t="n">
        <v>6.55</v>
      </c>
      <c r="D12" s="23" t="inlineStr">
        <is>
          <t>bricks</t>
        </is>
      </c>
      <c r="E12" s="25" t="inlineStr">
        <is>
          <t>onetripdiy.com/brick-calculator/</t>
        </is>
      </c>
    </row>
    <row r="13">
      <c r="A13" s="22" t="inlineStr">
        <is>
          <t>Brick — Queen</t>
        </is>
      </c>
      <c r="B13" s="23" t="inlineStr">
        <is>
          <t>one sq ft of wall</t>
        </is>
      </c>
      <c r="C13" s="24" t="n">
        <v>5.76</v>
      </c>
      <c r="D13" s="23" t="inlineStr">
        <is>
          <t>bricks</t>
        </is>
      </c>
      <c r="E13" s="25" t="inlineStr">
        <is>
          <t>onetripdiy.com/brick-calculator/</t>
        </is>
      </c>
    </row>
    <row r="14">
      <c r="A14" s="22" t="inlineStr">
        <is>
          <t>Brick — King</t>
        </is>
      </c>
      <c r="B14" s="23" t="inlineStr">
        <is>
          <t>one sq ft of wall</t>
        </is>
      </c>
      <c r="C14" s="24" t="n">
        <v>4.8</v>
      </c>
      <c r="D14" s="23" t="inlineStr">
        <is>
          <t>bricks</t>
        </is>
      </c>
      <c r="E14" s="25" t="inlineStr">
        <is>
          <t>onetripdiy.com/brick-calculator/</t>
        </is>
      </c>
    </row>
    <row r="15">
      <c r="A15" s="22" t="inlineStr">
        <is>
          <t>Brick — Utility</t>
        </is>
      </c>
      <c r="B15" s="23" t="inlineStr">
        <is>
          <t>one sq ft of wall</t>
        </is>
      </c>
      <c r="C15" s="24" t="n">
        <v>3</v>
      </c>
      <c r="D15" s="23" t="inlineStr">
        <is>
          <t>bricks</t>
        </is>
      </c>
      <c r="E15" s="25" t="inlineStr">
        <is>
          <t>onetripdiy.com/brick-calculator/</t>
        </is>
      </c>
    </row>
    <row r="16">
      <c r="A16" s="22" t="inlineStr">
        <is>
          <t>Block — 8 or 6 in. thick</t>
        </is>
      </c>
      <c r="B16" s="23" t="inlineStr">
        <is>
          <t>one sq ft of wall</t>
        </is>
      </c>
      <c r="C16" s="24" t="n">
        <v>1.125</v>
      </c>
      <c r="D16" s="23" t="inlineStr">
        <is>
          <t>blocks</t>
        </is>
      </c>
      <c r="E16" s="25" t="inlineStr">
        <is>
          <t>onetripdiy.com/concrete-block-calculator/</t>
        </is>
      </c>
    </row>
    <row r="17">
      <c r="A17" s="22" t="inlineStr">
        <is>
          <t>Block — 8 × 8 × 24 in.</t>
        </is>
      </c>
      <c r="B17" s="23" t="inlineStr">
        <is>
          <t>one sq ft of wall</t>
        </is>
      </c>
      <c r="C17" s="24" t="n">
        <v>0.75</v>
      </c>
      <c r="D17" s="23" t="inlineStr">
        <is>
          <t>blocks</t>
        </is>
      </c>
      <c r="E17" s="25" t="inlineStr">
        <is>
          <t>onetripdiy.com/concrete-block-calculator/</t>
        </is>
      </c>
    </row>
    <row r="18">
      <c r="A18" s="22" t="inlineStr">
        <is>
          <t>Block — 8 × 4 × 16 in.</t>
        </is>
      </c>
      <c r="B18" s="23" t="inlineStr">
        <is>
          <t>one sq ft of wall</t>
        </is>
      </c>
      <c r="C18" s="24" t="n">
        <v>2.25</v>
      </c>
      <c r="D18" s="23" t="inlineStr">
        <is>
          <t>blocks</t>
        </is>
      </c>
      <c r="E18" s="25" t="inlineStr">
        <is>
          <t>onetripdiy.com/concrete-block-calculator/</t>
        </is>
      </c>
    </row>
    <row r="19">
      <c r="A19" s="22" t="inlineStr">
        <is>
          <t>Siding — 5 1/4 in. fiber cement</t>
        </is>
      </c>
      <c r="B19" s="23" t="inlineStr">
        <is>
          <t>one 12 ft plank</t>
        </is>
      </c>
      <c r="C19" s="24" t="n">
        <v>4</v>
      </c>
      <c r="D19" s="23" t="inlineStr">
        <is>
          <t>sq ft</t>
        </is>
      </c>
      <c r="E19" s="25" t="inlineStr">
        <is>
          <t>onetripdiy.com/siding-calculator/</t>
        </is>
      </c>
    </row>
    <row r="20">
      <c r="A20" s="22" t="inlineStr">
        <is>
          <t>Siding — 6 1/4 in. fiber cement</t>
        </is>
      </c>
      <c r="B20" s="23" t="inlineStr">
        <is>
          <t>one 12 ft plank</t>
        </is>
      </c>
      <c r="C20" s="24" t="n">
        <v>5</v>
      </c>
      <c r="D20" s="23" t="inlineStr">
        <is>
          <t>sq ft</t>
        </is>
      </c>
      <c r="E20" s="25" t="inlineStr">
        <is>
          <t>onetripdiy.com/siding-calculator/</t>
        </is>
      </c>
    </row>
    <row r="21">
      <c r="A21" s="22" t="inlineStr">
        <is>
          <t>Siding — 7 1/4 in. fiber cement</t>
        </is>
      </c>
      <c r="B21" s="23" t="inlineStr">
        <is>
          <t>one 12 ft plank</t>
        </is>
      </c>
      <c r="C21" s="24" t="n">
        <v>6</v>
      </c>
      <c r="D21" s="23" t="inlineStr">
        <is>
          <t>sq ft</t>
        </is>
      </c>
      <c r="E21" s="25" t="inlineStr">
        <is>
          <t>onetripdiy.com/siding-calculator/</t>
        </is>
      </c>
    </row>
    <row r="22">
      <c r="A22" s="22" t="inlineStr">
        <is>
          <t>Siding — 8 1/4 in. fiber cement</t>
        </is>
      </c>
      <c r="B22" s="23" t="inlineStr">
        <is>
          <t>one 12 ft plank</t>
        </is>
      </c>
      <c r="C22" s="24" t="n">
        <v>7</v>
      </c>
      <c r="D22" s="23" t="inlineStr">
        <is>
          <t>sq ft</t>
        </is>
      </c>
      <c r="E22" s="25" t="inlineStr">
        <is>
          <t>onetripdiy.com/siding-calculator/</t>
        </is>
      </c>
    </row>
    <row r="23">
      <c r="A23" s="22" t="inlineStr">
        <is>
          <t>Siding — 9 1/4 in. fiber cement</t>
        </is>
      </c>
      <c r="B23" s="23" t="inlineStr">
        <is>
          <t>one 12 ft plank</t>
        </is>
      </c>
      <c r="C23" s="24" t="n">
        <v>8</v>
      </c>
      <c r="D23" s="23" t="inlineStr">
        <is>
          <t>sq ft</t>
        </is>
      </c>
      <c r="E23" s="25" t="inlineStr">
        <is>
          <t>onetripdiy.com/siding-calculator/</t>
        </is>
      </c>
    </row>
    <row r="24">
      <c r="A24" s="22" t="inlineStr">
        <is>
          <t>Siding — 12 in. fiber cement</t>
        </is>
      </c>
      <c r="B24" s="23" t="inlineStr">
        <is>
          <t>one 12 ft plank</t>
        </is>
      </c>
      <c r="C24" s="24" t="n">
        <v>10.75</v>
      </c>
      <c r="D24" s="23" t="inlineStr">
        <is>
          <t>sq ft</t>
        </is>
      </c>
      <c r="E24" s="25" t="inlineStr">
        <is>
          <t>onetripdiy.com/siding-calculator/</t>
        </is>
      </c>
    </row>
    <row r="25">
      <c r="A25" s="22" t="inlineStr">
        <is>
          <t>Shiplap — 1 × 4 shiplap</t>
        </is>
      </c>
      <c r="B25" s="23" t="inlineStr">
        <is>
          <t>one 8 ft board</t>
        </is>
      </c>
      <c r="C25" s="24" t="n">
        <v>2.08</v>
      </c>
      <c r="D25" s="23" t="inlineStr">
        <is>
          <t>sq ft</t>
        </is>
      </c>
      <c r="E25" s="25" t="inlineStr">
        <is>
          <t>onetripdiy.com/shiplap-calculator/</t>
        </is>
      </c>
    </row>
    <row r="26">
      <c r="A26" s="22" t="inlineStr">
        <is>
          <t>Shiplap — 1 × 6 shiplap</t>
        </is>
      </c>
      <c r="B26" s="23" t="inlineStr">
        <is>
          <t>one 8 ft board</t>
        </is>
      </c>
      <c r="C26" s="24" t="n">
        <v>3.33</v>
      </c>
      <c r="D26" s="23" t="inlineStr">
        <is>
          <t>sq ft</t>
        </is>
      </c>
      <c r="E26" s="25" t="inlineStr">
        <is>
          <t>onetripdiy.com/shiplap-calculator/</t>
        </is>
      </c>
    </row>
    <row r="27">
      <c r="A27" s="22" t="inlineStr">
        <is>
          <t>Shiplap — 1 × 6 nickel gap</t>
        </is>
      </c>
      <c r="B27" s="23" t="inlineStr">
        <is>
          <t>one 8 ft board</t>
        </is>
      </c>
      <c r="C27" s="24" t="n">
        <v>3.42</v>
      </c>
      <c r="D27" s="23" t="inlineStr">
        <is>
          <t>sq ft</t>
        </is>
      </c>
      <c r="E27" s="25" t="inlineStr">
        <is>
          <t>onetripdiy.com/shiplap-calculator/</t>
        </is>
      </c>
    </row>
    <row r="28">
      <c r="A28" s="22" t="inlineStr">
        <is>
          <t>Shiplap — 1 × 8 shiplap</t>
        </is>
      </c>
      <c r="B28" s="23" t="inlineStr">
        <is>
          <t>one 8 ft board</t>
        </is>
      </c>
      <c r="C28" s="24" t="n">
        <v>4.58</v>
      </c>
      <c r="D28" s="23" t="inlineStr">
        <is>
          <t>sq ft</t>
        </is>
      </c>
      <c r="E28" s="25" t="inlineStr">
        <is>
          <t>onetripdiy.com/shiplap-calculator/</t>
        </is>
      </c>
    </row>
    <row r="29">
      <c r="A29" s="22" t="inlineStr">
        <is>
          <t>Shiplap — 1 × 8 T&amp;G</t>
        </is>
      </c>
      <c r="B29" s="23" t="inlineStr">
        <is>
          <t>one 8 ft board</t>
        </is>
      </c>
      <c r="C29" s="24" t="n">
        <v>4.67</v>
      </c>
      <c r="D29" s="23" t="inlineStr">
        <is>
          <t>sq ft</t>
        </is>
      </c>
      <c r="E29" s="25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